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a\"/>
    </mc:Choice>
  </mc:AlternateContent>
  <bookViews>
    <workbookView xWindow="0" yWindow="7620" windowWidth="20115" windowHeight="8010"/>
  </bookViews>
  <sheets>
    <sheet name=" thang 05" sheetId="47" r:id="rId1"/>
  </sheets>
  <calcPr calcId="152511"/>
</workbook>
</file>

<file path=xl/calcChain.xml><?xml version="1.0" encoding="utf-8"?>
<calcChain xmlns="http://schemas.openxmlformats.org/spreadsheetml/2006/main">
  <c r="J92" i="47" l="1"/>
  <c r="L92" i="47" s="1"/>
  <c r="D92" i="47"/>
  <c r="E92" i="47" s="1"/>
  <c r="J91" i="47"/>
  <c r="L91" i="47" s="1"/>
  <c r="D91" i="47"/>
  <c r="E91" i="47" s="1"/>
  <c r="J90" i="47"/>
  <c r="K90" i="47" s="1"/>
  <c r="D90" i="47"/>
  <c r="E90" i="47" s="1"/>
  <c r="J89" i="47"/>
  <c r="D89" i="47"/>
  <c r="E89" i="47" s="1"/>
  <c r="J88" i="47"/>
  <c r="K88" i="47" s="1"/>
  <c r="M88" i="47" s="1"/>
  <c r="D88" i="47"/>
  <c r="E88" i="47" s="1"/>
  <c r="F88" i="47" s="1"/>
  <c r="J87" i="47"/>
  <c r="K87" i="47" s="1"/>
  <c r="D87" i="47"/>
  <c r="E87" i="47" s="1"/>
  <c r="J86" i="47"/>
  <c r="K86" i="47" s="1"/>
  <c r="M86" i="47" s="1"/>
  <c r="D86" i="47"/>
  <c r="E86" i="47" s="1"/>
  <c r="F86" i="47" s="1"/>
  <c r="J85" i="47"/>
  <c r="D85" i="47"/>
  <c r="E85" i="47" s="1"/>
  <c r="J84" i="47"/>
  <c r="L84" i="47" s="1"/>
  <c r="D84" i="47"/>
  <c r="E84" i="47" s="1"/>
  <c r="J83" i="47"/>
  <c r="K83" i="47" s="1"/>
  <c r="M83" i="47" s="1"/>
  <c r="D83" i="47"/>
  <c r="E83" i="47" s="1"/>
  <c r="J82" i="47"/>
  <c r="L82" i="47" s="1"/>
  <c r="D82" i="47"/>
  <c r="E82" i="47" s="1"/>
  <c r="L81" i="47"/>
  <c r="K81" i="47"/>
  <c r="M81" i="47" s="1"/>
  <c r="D81" i="47"/>
  <c r="E81" i="47" s="1"/>
  <c r="F81" i="47" s="1"/>
  <c r="J80" i="47"/>
  <c r="K80" i="47" s="1"/>
  <c r="D80" i="47"/>
  <c r="E80" i="47" s="1"/>
  <c r="J79" i="47"/>
  <c r="D79" i="47"/>
  <c r="E79" i="47" s="1"/>
  <c r="J78" i="47"/>
  <c r="D78" i="47"/>
  <c r="E78" i="47" s="1"/>
  <c r="K77" i="47"/>
  <c r="M77" i="47" s="1"/>
  <c r="J77" i="47"/>
  <c r="L77" i="47" s="1"/>
  <c r="D77" i="47"/>
  <c r="E77" i="47" s="1"/>
  <c r="J76" i="47"/>
  <c r="D76" i="47"/>
  <c r="E76" i="47" s="1"/>
  <c r="F76" i="47" s="1"/>
  <c r="L75" i="47"/>
  <c r="K75" i="47"/>
  <c r="D75" i="47"/>
  <c r="E75" i="47" s="1"/>
  <c r="J74" i="47"/>
  <c r="D74" i="47"/>
  <c r="E74" i="47" s="1"/>
  <c r="F74" i="47" s="1"/>
  <c r="J73" i="47"/>
  <c r="L73" i="47" s="1"/>
  <c r="D73" i="47"/>
  <c r="E73" i="47" s="1"/>
  <c r="J72" i="47"/>
  <c r="D72" i="47"/>
  <c r="E72" i="47" s="1"/>
  <c r="F72" i="47" s="1"/>
  <c r="J71" i="47"/>
  <c r="L71" i="47" s="1"/>
  <c r="D71" i="47"/>
  <c r="E71" i="47" s="1"/>
  <c r="J70" i="47"/>
  <c r="D70" i="47"/>
  <c r="E70" i="47" s="1"/>
  <c r="F70" i="47" s="1"/>
  <c r="J69" i="47"/>
  <c r="L69" i="47" s="1"/>
  <c r="D69" i="47"/>
  <c r="E69" i="47" s="1"/>
  <c r="J68" i="47"/>
  <c r="D68" i="47"/>
  <c r="E68" i="47" s="1"/>
  <c r="J67" i="47"/>
  <c r="L67" i="47" s="1"/>
  <c r="E67" i="47"/>
  <c r="F67" i="47" s="1"/>
  <c r="D67" i="47"/>
  <c r="J66" i="47"/>
  <c r="D66" i="47"/>
  <c r="E66" i="47" s="1"/>
  <c r="F66" i="47" s="1"/>
  <c r="K65" i="47"/>
  <c r="M65" i="47" s="1"/>
  <c r="J65" i="47"/>
  <c r="L65" i="47" s="1"/>
  <c r="E65" i="47"/>
  <c r="D65" i="47"/>
  <c r="J64" i="47"/>
  <c r="L64" i="47" s="1"/>
  <c r="D64" i="47"/>
  <c r="E64" i="47" s="1"/>
  <c r="J63" i="47"/>
  <c r="K63" i="47" s="1"/>
  <c r="D63" i="47"/>
  <c r="E63" i="47" s="1"/>
  <c r="F63" i="47" s="1"/>
  <c r="J62" i="47"/>
  <c r="D62" i="47"/>
  <c r="E62" i="47" s="1"/>
  <c r="F62" i="47" s="1"/>
  <c r="J61" i="47"/>
  <c r="K61" i="47" s="1"/>
  <c r="M61" i="47" s="1"/>
  <c r="D61" i="47"/>
  <c r="E61" i="47" s="1"/>
  <c r="F61" i="47" s="1"/>
  <c r="J60" i="47"/>
  <c r="L60" i="47" s="1"/>
  <c r="D60" i="47"/>
  <c r="E60" i="47" s="1"/>
  <c r="J59" i="47"/>
  <c r="K59" i="47" s="1"/>
  <c r="M59" i="47" s="1"/>
  <c r="D59" i="47"/>
  <c r="E59" i="47" s="1"/>
  <c r="J58" i="47"/>
  <c r="L58" i="47" s="1"/>
  <c r="D58" i="47"/>
  <c r="E58" i="47" s="1"/>
  <c r="J57" i="47"/>
  <c r="L57" i="47" s="1"/>
  <c r="F57" i="47"/>
  <c r="D57" i="47"/>
  <c r="E57" i="47" s="1"/>
  <c r="J56" i="47"/>
  <c r="D56" i="47"/>
  <c r="E56" i="47" s="1"/>
  <c r="F56" i="47" s="1"/>
  <c r="J55" i="47"/>
  <c r="L55" i="47" s="1"/>
  <c r="D55" i="47"/>
  <c r="E55" i="47" s="1"/>
  <c r="F55" i="47" s="1"/>
  <c r="J54" i="47"/>
  <c r="K54" i="47" s="1"/>
  <c r="M54" i="47" s="1"/>
  <c r="D54" i="47"/>
  <c r="E54" i="47" s="1"/>
  <c r="J53" i="47"/>
  <c r="L53" i="47" s="1"/>
  <c r="D53" i="47"/>
  <c r="E53" i="47" s="1"/>
  <c r="K52" i="47"/>
  <c r="M52" i="47" s="1"/>
  <c r="D52" i="47"/>
  <c r="E52" i="47" s="1"/>
  <c r="J51" i="47"/>
  <c r="L51" i="47" s="1"/>
  <c r="E51" i="47"/>
  <c r="D51" i="47"/>
  <c r="J50" i="47"/>
  <c r="K50" i="47" s="1"/>
  <c r="D50" i="47"/>
  <c r="E50" i="47" s="1"/>
  <c r="J49" i="47"/>
  <c r="D49" i="47"/>
  <c r="E49" i="47" s="1"/>
  <c r="F49" i="47" s="1"/>
  <c r="J48" i="47"/>
  <c r="L48" i="47" s="1"/>
  <c r="D48" i="47"/>
  <c r="E48" i="47" s="1"/>
  <c r="J47" i="47"/>
  <c r="L47" i="47" s="1"/>
  <c r="D47" i="47"/>
  <c r="E47" i="47" s="1"/>
  <c r="F47" i="47" s="1"/>
  <c r="G47" i="47" s="1"/>
  <c r="J46" i="47"/>
  <c r="K46" i="47" s="1"/>
  <c r="D46" i="47"/>
  <c r="E46" i="47" s="1"/>
  <c r="F46" i="47" s="1"/>
  <c r="J45" i="47"/>
  <c r="K45" i="47" s="1"/>
  <c r="M45" i="47" s="1"/>
  <c r="D45" i="47"/>
  <c r="E45" i="47" s="1"/>
  <c r="L44" i="47"/>
  <c r="J44" i="47"/>
  <c r="K44" i="47" s="1"/>
  <c r="D44" i="47"/>
  <c r="E44" i="47" s="1"/>
  <c r="F44" i="47" s="1"/>
  <c r="J43" i="47"/>
  <c r="D43" i="47"/>
  <c r="E43" i="47" s="1"/>
  <c r="F43" i="47" s="1"/>
  <c r="J42" i="47"/>
  <c r="K42" i="47" s="1"/>
  <c r="M42" i="47" s="1"/>
  <c r="D42" i="47"/>
  <c r="E42" i="47" s="1"/>
  <c r="J41" i="47"/>
  <c r="K41" i="47" s="1"/>
  <c r="M41" i="47" s="1"/>
  <c r="D41" i="47"/>
  <c r="E41" i="47" s="1"/>
  <c r="J40" i="47"/>
  <c r="D40" i="47"/>
  <c r="E40" i="47" s="1"/>
  <c r="J39" i="47"/>
  <c r="K39" i="47" s="1"/>
  <c r="M39" i="47" s="1"/>
  <c r="D39" i="47"/>
  <c r="E39" i="47" s="1"/>
  <c r="J38" i="47"/>
  <c r="K38" i="47" s="1"/>
  <c r="M38" i="47" s="1"/>
  <c r="D38" i="47"/>
  <c r="E38" i="47" s="1"/>
  <c r="J37" i="47"/>
  <c r="L37" i="47" s="1"/>
  <c r="D37" i="47"/>
  <c r="E37" i="47" s="1"/>
  <c r="J36" i="47"/>
  <c r="K36" i="47" s="1"/>
  <c r="M36" i="47" s="1"/>
  <c r="D36" i="47"/>
  <c r="E36" i="47" s="1"/>
  <c r="J35" i="47"/>
  <c r="K35" i="47" s="1"/>
  <c r="F35" i="47"/>
  <c r="D35" i="47"/>
  <c r="E35" i="47" s="1"/>
  <c r="J34" i="47"/>
  <c r="L34" i="47" s="1"/>
  <c r="D34" i="47"/>
  <c r="E34" i="47" s="1"/>
  <c r="J33" i="47"/>
  <c r="D33" i="47"/>
  <c r="E33" i="47" s="1"/>
  <c r="J32" i="47"/>
  <c r="L32" i="47" s="1"/>
  <c r="D32" i="47"/>
  <c r="E32" i="47" s="1"/>
  <c r="J31" i="47"/>
  <c r="K31" i="47" s="1"/>
  <c r="D31" i="47"/>
  <c r="E31" i="47" s="1"/>
  <c r="F31" i="47" s="1"/>
  <c r="J30" i="47"/>
  <c r="L30" i="47" s="1"/>
  <c r="E30" i="47"/>
  <c r="D30" i="47"/>
  <c r="J29" i="47"/>
  <c r="D29" i="47"/>
  <c r="E29" i="47" s="1"/>
  <c r="J28" i="47"/>
  <c r="L28" i="47" s="1"/>
  <c r="D28" i="47"/>
  <c r="E28" i="47" s="1"/>
  <c r="J27" i="47"/>
  <c r="K27" i="47" s="1"/>
  <c r="D27" i="47"/>
  <c r="E27" i="47" s="1"/>
  <c r="F27" i="47" s="1"/>
  <c r="J26" i="47"/>
  <c r="L26" i="47" s="1"/>
  <c r="D26" i="47"/>
  <c r="E26" i="47" s="1"/>
  <c r="F26" i="47" s="1"/>
  <c r="G26" i="47" s="1"/>
  <c r="J25" i="47"/>
  <c r="D25" i="47"/>
  <c r="E25" i="47" s="1"/>
  <c r="J24" i="47"/>
  <c r="L24" i="47" s="1"/>
  <c r="D24" i="47"/>
  <c r="E24" i="47" s="1"/>
  <c r="J23" i="47"/>
  <c r="K23" i="47" s="1"/>
  <c r="M23" i="47" s="1"/>
  <c r="D23" i="47"/>
  <c r="E23" i="47" s="1"/>
  <c r="J22" i="47"/>
  <c r="K22" i="47" s="1"/>
  <c r="D22" i="47"/>
  <c r="E22" i="47" s="1"/>
  <c r="F22" i="47" s="1"/>
  <c r="J21" i="47"/>
  <c r="L21" i="47" s="1"/>
  <c r="D21" i="47"/>
  <c r="E21" i="47" s="1"/>
  <c r="F21" i="47" s="1"/>
  <c r="J20" i="47"/>
  <c r="D20" i="47"/>
  <c r="E20" i="47" s="1"/>
  <c r="K19" i="47"/>
  <c r="M19" i="47" s="1"/>
  <c r="J19" i="47"/>
  <c r="L19" i="47" s="1"/>
  <c r="D19" i="47"/>
  <c r="E19" i="47" s="1"/>
  <c r="J18" i="47"/>
  <c r="D18" i="47"/>
  <c r="E18" i="47" s="1"/>
  <c r="F18" i="47" s="1"/>
  <c r="J17" i="47"/>
  <c r="L17" i="47" s="1"/>
  <c r="D17" i="47"/>
  <c r="E17" i="47" s="1"/>
  <c r="F17" i="47" s="1"/>
  <c r="G17" i="47" s="1"/>
  <c r="Q16" i="47"/>
  <c r="J16" i="47"/>
  <c r="D16" i="47"/>
  <c r="E16" i="47" s="1"/>
  <c r="K17" i="47" l="1"/>
  <c r="M17" i="47" s="1"/>
  <c r="K24" i="47"/>
  <c r="G67" i="47"/>
  <c r="K67" i="47"/>
  <c r="M67" i="47" s="1"/>
  <c r="M75" i="47"/>
  <c r="F30" i="47"/>
  <c r="G30" i="47"/>
  <c r="L68" i="47"/>
  <c r="K68" i="47"/>
  <c r="M68" i="47" s="1"/>
  <c r="K72" i="47"/>
  <c r="L72" i="47"/>
  <c r="L78" i="47"/>
  <c r="K78" i="47"/>
  <c r="M78" i="47" s="1"/>
  <c r="K18" i="47"/>
  <c r="M18" i="47" s="1"/>
  <c r="N18" i="47" s="1"/>
  <c r="L18" i="47"/>
  <c r="M24" i="47"/>
  <c r="F34" i="47"/>
  <c r="G34" i="47" s="1"/>
  <c r="L43" i="47"/>
  <c r="K43" i="47"/>
  <c r="M44" i="47"/>
  <c r="N44" i="47" s="1"/>
  <c r="L63" i="47"/>
  <c r="M63" i="47" s="1"/>
  <c r="N63" i="47" s="1"/>
  <c r="L76" i="47"/>
  <c r="K76" i="47"/>
  <c r="L80" i="47"/>
  <c r="M80" i="47" s="1"/>
  <c r="N80" i="47" s="1"/>
  <c r="F42" i="47"/>
  <c r="N42" i="47" s="1"/>
  <c r="F41" i="47"/>
  <c r="G41" i="47" s="1"/>
  <c r="K21" i="47"/>
  <c r="M21" i="47" s="1"/>
  <c r="L22" i="47"/>
  <c r="M22" i="47" s="1"/>
  <c r="N22" i="47" s="1"/>
  <c r="K47" i="47"/>
  <c r="K48" i="47"/>
  <c r="M48" i="47" s="1"/>
  <c r="F80" i="47"/>
  <c r="G80" i="47" s="1"/>
  <c r="K82" i="47"/>
  <c r="M82" i="47" s="1"/>
  <c r="K73" i="47"/>
  <c r="M73" i="47" s="1"/>
  <c r="L87" i="47"/>
  <c r="M87" i="47" s="1"/>
  <c r="G63" i="47"/>
  <c r="K91" i="47"/>
  <c r="F91" i="47"/>
  <c r="G91" i="47" s="1"/>
  <c r="F71" i="47"/>
  <c r="G71" i="47" s="1"/>
  <c r="F82" i="47"/>
  <c r="G82" i="47" s="1"/>
  <c r="G21" i="47"/>
  <c r="L16" i="47"/>
  <c r="N17" i="47"/>
  <c r="K26" i="47"/>
  <c r="L27" i="47"/>
  <c r="M27" i="47" s="1"/>
  <c r="K28" i="47"/>
  <c r="M28" i="47" s="1"/>
  <c r="K30" i="47"/>
  <c r="M30" i="47" s="1"/>
  <c r="L31" i="47"/>
  <c r="K32" i="47"/>
  <c r="M32" i="47" s="1"/>
  <c r="K34" i="47"/>
  <c r="M34" i="47" s="1"/>
  <c r="L35" i="47"/>
  <c r="K37" i="47"/>
  <c r="M37" i="47" s="1"/>
  <c r="G43" i="47"/>
  <c r="L50" i="47"/>
  <c r="M50" i="47" s="1"/>
  <c r="K51" i="47"/>
  <c r="M51" i="47" s="1"/>
  <c r="K53" i="47"/>
  <c r="M53" i="47" s="1"/>
  <c r="K55" i="47"/>
  <c r="M55" i="47" s="1"/>
  <c r="K57" i="47"/>
  <c r="K58" i="47"/>
  <c r="M58" i="47" s="1"/>
  <c r="K60" i="47"/>
  <c r="M60" i="47" s="1"/>
  <c r="K64" i="47"/>
  <c r="M64" i="47" s="1"/>
  <c r="K69" i="47"/>
  <c r="M69" i="47" s="1"/>
  <c r="K71" i="47"/>
  <c r="M71" i="47" s="1"/>
  <c r="F75" i="47"/>
  <c r="N75" i="47" s="1"/>
  <c r="K84" i="47"/>
  <c r="M84" i="47" s="1"/>
  <c r="K92" i="47"/>
  <c r="M92" i="47" s="1"/>
  <c r="K16" i="47"/>
  <c r="N27" i="47"/>
  <c r="N41" i="47"/>
  <c r="N67" i="47"/>
  <c r="G76" i="47"/>
  <c r="L90" i="47"/>
  <c r="M90" i="47" s="1"/>
  <c r="N81" i="47"/>
  <c r="N88" i="47"/>
  <c r="F24" i="47"/>
  <c r="F25" i="47"/>
  <c r="F32" i="47"/>
  <c r="G32" i="47" s="1"/>
  <c r="F33" i="47"/>
  <c r="G33" i="47" s="1"/>
  <c r="F39" i="47"/>
  <c r="N39" i="47" s="1"/>
  <c r="F45" i="47"/>
  <c r="N45" i="47" s="1"/>
  <c r="G46" i="47"/>
  <c r="L49" i="47"/>
  <c r="K49" i="47"/>
  <c r="G55" i="47"/>
  <c r="K62" i="47"/>
  <c r="L62" i="47"/>
  <c r="G22" i="47"/>
  <c r="G31" i="47"/>
  <c r="L40" i="47"/>
  <c r="K40" i="47"/>
  <c r="M40" i="47" s="1"/>
  <c r="G44" i="47"/>
  <c r="N55" i="47"/>
  <c r="K66" i="47"/>
  <c r="L66" i="47"/>
  <c r="F23" i="47"/>
  <c r="N23" i="47" s="1"/>
  <c r="G18" i="47"/>
  <c r="L25" i="47"/>
  <c r="K25" i="47"/>
  <c r="G27" i="47"/>
  <c r="L33" i="47"/>
  <c r="K33" i="47"/>
  <c r="G35" i="47"/>
  <c r="F50" i="47"/>
  <c r="F51" i="47"/>
  <c r="G51" i="47" s="1"/>
  <c r="F58" i="47"/>
  <c r="N58" i="47" s="1"/>
  <c r="F68" i="47"/>
  <c r="G68" i="47" s="1"/>
  <c r="L20" i="47"/>
  <c r="K20" i="47"/>
  <c r="L29" i="47"/>
  <c r="K29" i="47"/>
  <c r="F16" i="47"/>
  <c r="G16" i="47" s="1"/>
  <c r="F19" i="47"/>
  <c r="N19" i="47" s="1"/>
  <c r="F20" i="47"/>
  <c r="G20" i="47" s="1"/>
  <c r="F28" i="47"/>
  <c r="N28" i="47" s="1"/>
  <c r="F29" i="47"/>
  <c r="G29" i="47" s="1"/>
  <c r="F36" i="47"/>
  <c r="N36" i="47" s="1"/>
  <c r="F37" i="47"/>
  <c r="G37" i="47" s="1"/>
  <c r="F38" i="47"/>
  <c r="N38" i="47" s="1"/>
  <c r="F40" i="47"/>
  <c r="F48" i="47"/>
  <c r="G48" i="47" s="1"/>
  <c r="F52" i="47"/>
  <c r="N52" i="47" s="1"/>
  <c r="K56" i="47"/>
  <c r="L56" i="47"/>
  <c r="F59" i="47"/>
  <c r="N59" i="47" s="1"/>
  <c r="F64" i="47"/>
  <c r="G64" i="47" s="1"/>
  <c r="K70" i="47"/>
  <c r="L70" i="47"/>
  <c r="K74" i="47"/>
  <c r="L74" i="47"/>
  <c r="F87" i="47"/>
  <c r="F90" i="47"/>
  <c r="G90" i="47" s="1"/>
  <c r="F92" i="47"/>
  <c r="G92" i="47" s="1"/>
  <c r="N21" i="47"/>
  <c r="N30" i="47"/>
  <c r="N61" i="47"/>
  <c r="F77" i="47"/>
  <c r="G77" i="47" s="1"/>
  <c r="F85" i="47"/>
  <c r="G86" i="47"/>
  <c r="G87" i="47"/>
  <c r="F89" i="47"/>
  <c r="G72" i="47"/>
  <c r="F60" i="47"/>
  <c r="G60" i="47" s="1"/>
  <c r="F65" i="47"/>
  <c r="G65" i="47" s="1"/>
  <c r="F69" i="47"/>
  <c r="F73" i="47"/>
  <c r="N73" i="47" s="1"/>
  <c r="F78" i="47"/>
  <c r="G78" i="47" s="1"/>
  <c r="F79" i="47"/>
  <c r="G79" i="47" s="1"/>
  <c r="F83" i="47"/>
  <c r="N83" i="47" s="1"/>
  <c r="F84" i="47"/>
  <c r="N84" i="47" s="1"/>
  <c r="K85" i="47"/>
  <c r="L85" i="47"/>
  <c r="K89" i="47"/>
  <c r="L89" i="47"/>
  <c r="L46" i="47"/>
  <c r="G49" i="47"/>
  <c r="F53" i="47"/>
  <c r="G53" i="47" s="1"/>
  <c r="F54" i="47"/>
  <c r="N54" i="47" s="1"/>
  <c r="G56" i="47"/>
  <c r="G57" i="47"/>
  <c r="G61" i="47"/>
  <c r="G62" i="47"/>
  <c r="G66" i="47"/>
  <c r="G70" i="47"/>
  <c r="G74" i="47"/>
  <c r="N77" i="47"/>
  <c r="K79" i="47"/>
  <c r="L79" i="47"/>
  <c r="N86" i="47"/>
  <c r="G81" i="47"/>
  <c r="G88" i="47"/>
  <c r="N92" i="47" l="1"/>
  <c r="M33" i="47"/>
  <c r="N65" i="47"/>
  <c r="M57" i="47"/>
  <c r="N57" i="47" s="1"/>
  <c r="M26" i="47"/>
  <c r="N26" i="47" s="1"/>
  <c r="M91" i="47"/>
  <c r="N91" i="47" s="1"/>
  <c r="N82" i="47"/>
  <c r="M79" i="47"/>
  <c r="M89" i="47"/>
  <c r="M85" i="47"/>
  <c r="N85" i="47" s="1"/>
  <c r="M74" i="47"/>
  <c r="M70" i="47"/>
  <c r="M56" i="47"/>
  <c r="N56" i="47" s="1"/>
  <c r="N37" i="47"/>
  <c r="M29" i="47"/>
  <c r="M20" i="47"/>
  <c r="G58" i="47"/>
  <c r="N51" i="47"/>
  <c r="M25" i="47"/>
  <c r="G23" i="47"/>
  <c r="M66" i="47"/>
  <c r="N66" i="47" s="1"/>
  <c r="M62" i="47"/>
  <c r="M49" i="47"/>
  <c r="N24" i="47"/>
  <c r="N34" i="47"/>
  <c r="M16" i="47"/>
  <c r="M35" i="47"/>
  <c r="N35" i="47" s="1"/>
  <c r="M47" i="47"/>
  <c r="N47" i="47" s="1"/>
  <c r="M76" i="47"/>
  <c r="N76" i="47" s="1"/>
  <c r="M43" i="47"/>
  <c r="N43" i="47" s="1"/>
  <c r="M31" i="47"/>
  <c r="N31" i="47" s="1"/>
  <c r="M72" i="47"/>
  <c r="N72" i="47" s="1"/>
  <c r="M46" i="47"/>
  <c r="N46" i="47" s="1"/>
  <c r="G73" i="47"/>
  <c r="N87" i="47"/>
  <c r="N40" i="47"/>
  <c r="G75" i="47"/>
  <c r="N71" i="47"/>
  <c r="G42" i="47"/>
  <c r="N64" i="47"/>
  <c r="N50" i="47"/>
  <c r="N62" i="47"/>
  <c r="G83" i="47"/>
  <c r="G52" i="47"/>
  <c r="G36" i="47"/>
  <c r="G28" i="47"/>
  <c r="G50" i="47"/>
  <c r="G24" i="47"/>
  <c r="N16" i="47"/>
  <c r="N89" i="47"/>
  <c r="N69" i="47"/>
  <c r="N49" i="47"/>
  <c r="G45" i="47"/>
  <c r="N32" i="47"/>
  <c r="N79" i="47"/>
  <c r="G69" i="47"/>
  <c r="G54" i="47"/>
  <c r="G89" i="47"/>
  <c r="G85" i="47"/>
  <c r="N90" i="47"/>
  <c r="N70" i="47"/>
  <c r="G38" i="47"/>
  <c r="G19" i="47"/>
  <c r="N20" i="47"/>
  <c r="N68" i="47"/>
  <c r="N48" i="47"/>
  <c r="N25" i="47"/>
  <c r="N60" i="47"/>
  <c r="N78" i="47"/>
  <c r="G39" i="47"/>
  <c r="G25" i="47"/>
  <c r="N33" i="47"/>
  <c r="N53" i="47"/>
  <c r="G84" i="47"/>
  <c r="N74" i="47"/>
  <c r="G59" i="47"/>
  <c r="G40" i="47"/>
  <c r="N29" i="47"/>
</calcChain>
</file>

<file path=xl/sharedStrings.xml><?xml version="1.0" encoding="utf-8"?>
<sst xmlns="http://schemas.openxmlformats.org/spreadsheetml/2006/main" count="116" uniqueCount="112">
  <si>
    <t>TRƯỜNG ĐẠI HỌC SƯ PHẠM KỸ THUẬT TP. HCM</t>
  </si>
  <si>
    <r>
      <t>BAN Q</t>
    </r>
    <r>
      <rPr>
        <b/>
        <u/>
        <sz val="13"/>
        <rFont val="Times New Roman"/>
        <family val="1"/>
      </rPr>
      <t>UẢN LÝ KÝ T</t>
    </r>
    <r>
      <rPr>
        <b/>
        <sz val="13"/>
        <rFont val="Times New Roman"/>
        <family val="1"/>
      </rPr>
      <t>ÚC XÁ</t>
    </r>
  </si>
  <si>
    <t xml:space="preserve">  DANH SÁCH NỘP TIỀN ĐIỆN NƯỚC SINH HOẠT  CƠ SỞ I</t>
  </si>
  <si>
    <t xml:space="preserve">Giá tiền điện sinh hoạt: </t>
  </si>
  <si>
    <t>0-&gt;100 kw/h</t>
  </si>
  <si>
    <t>401-&gt;600 kw/h</t>
  </si>
  <si>
    <t>101-&gt;200 kw/h</t>
  </si>
  <si>
    <t>601-&gt;800kw/h</t>
  </si>
  <si>
    <t>201-&gt;400 kw/h</t>
  </si>
  <si>
    <t>801-&gt;…..kw/h</t>
  </si>
  <si>
    <t>Giá tiền nước theo công văn số: 1376/CNTĐ-TCHC của Công ty CP cấp nước Thủ Đức:</t>
  </si>
  <si>
    <t>Giá tiền nước trong định mức: 4 m3 /SV x 6.000đ</t>
  </si>
  <si>
    <r>
      <t>Giá tiền nước vượt định mức: 1 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 xml:space="preserve">  x 13.000đ</t>
    </r>
  </si>
  <si>
    <t>Phòng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</si>
  <si>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</si>
  <si>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</si>
  <si>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</si>
  <si>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</si>
  <si>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</si>
  <si>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</si>
  <si>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</t>
  </si>
  <si>
    <t>VAT</t>
  </si>
  <si>
    <t>Trong định mức</t>
  </si>
  <si>
    <t>Vượt định mức</t>
  </si>
  <si>
    <t>D101</t>
  </si>
  <si>
    <t>D102</t>
  </si>
  <si>
    <t>D 103</t>
  </si>
  <si>
    <t>D 104</t>
  </si>
  <si>
    <t>D 105</t>
  </si>
  <si>
    <t>D 106</t>
  </si>
  <si>
    <t>D 107</t>
  </si>
  <si>
    <t>D 108</t>
  </si>
  <si>
    <t>D 109</t>
  </si>
  <si>
    <t>D 110</t>
  </si>
  <si>
    <t>D 111</t>
  </si>
  <si>
    <t>D 112</t>
  </si>
  <si>
    <t>D 113</t>
  </si>
  <si>
    <t>D 114</t>
  </si>
  <si>
    <t>D 115</t>
  </si>
  <si>
    <t>D 116</t>
  </si>
  <si>
    <t>D 117</t>
  </si>
  <si>
    <t>D 118</t>
  </si>
  <si>
    <t>D 119</t>
  </si>
  <si>
    <t>D 120</t>
  </si>
  <si>
    <t>D 201</t>
  </si>
  <si>
    <t>D 202</t>
  </si>
  <si>
    <t>D 203</t>
  </si>
  <si>
    <t>D 204</t>
  </si>
  <si>
    <t>D 205</t>
  </si>
  <si>
    <t>D 206</t>
  </si>
  <si>
    <t>D 207</t>
  </si>
  <si>
    <t>D 208</t>
  </si>
  <si>
    <t>D 209</t>
  </si>
  <si>
    <t>D 210</t>
  </si>
  <si>
    <t>D 211</t>
  </si>
  <si>
    <t>D 212</t>
  </si>
  <si>
    <t>D 213</t>
  </si>
  <si>
    <t>D 214</t>
  </si>
  <si>
    <t>D 215</t>
  </si>
  <si>
    <t>D 216</t>
  </si>
  <si>
    <t>D 217</t>
  </si>
  <si>
    <t>D 218</t>
  </si>
  <si>
    <t>D 219</t>
  </si>
  <si>
    <t>D 301</t>
  </si>
  <si>
    <t>D 302</t>
  </si>
  <si>
    <t>D 303</t>
  </si>
  <si>
    <t>D 304</t>
  </si>
  <si>
    <t>D 305</t>
  </si>
  <si>
    <t>D 306</t>
  </si>
  <si>
    <t>D 307</t>
  </si>
  <si>
    <t>D 308</t>
  </si>
  <si>
    <t>D 309</t>
  </si>
  <si>
    <t>D 310</t>
  </si>
  <si>
    <t>D 311</t>
  </si>
  <si>
    <t>D 312</t>
  </si>
  <si>
    <t>D 313</t>
  </si>
  <si>
    <t>D 314</t>
  </si>
  <si>
    <t>D 315</t>
  </si>
  <si>
    <t>D 316</t>
  </si>
  <si>
    <t>D 317</t>
  </si>
  <si>
    <t>D 318</t>
  </si>
  <si>
    <t>D 319</t>
  </si>
  <si>
    <t>D 320</t>
  </si>
  <si>
    <t>D 401</t>
  </si>
  <si>
    <t>D 402</t>
  </si>
  <si>
    <t>D 403</t>
  </si>
  <si>
    <t>D 404</t>
  </si>
  <si>
    <t>D 405</t>
  </si>
  <si>
    <t>D 406</t>
  </si>
  <si>
    <t>D 407</t>
  </si>
  <si>
    <t>D 408</t>
  </si>
  <si>
    <t>D 409</t>
  </si>
  <si>
    <t>D 410</t>
  </si>
  <si>
    <t>D 411</t>
  </si>
  <si>
    <t>D 412</t>
  </si>
  <si>
    <t>D 413</t>
  </si>
  <si>
    <t>D 414</t>
  </si>
  <si>
    <t>D 417</t>
  </si>
  <si>
    <t>D 418</t>
  </si>
  <si>
    <t>D 419</t>
  </si>
  <si>
    <t>D 420</t>
  </si>
  <si>
    <t>Tiền nộp đã có thuế</t>
  </si>
  <si>
    <t>1.734đ</t>
  </si>
  <si>
    <t>1.678đ</t>
  </si>
  <si>
    <t>2.014đ</t>
  </si>
  <si>
    <t>2.536đ</t>
  </si>
  <si>
    <t>2.834đ</t>
  </si>
  <si>
    <t>2.924đ</t>
  </si>
  <si>
    <t>406 (1)</t>
  </si>
  <si>
    <t>574 (1)</t>
  </si>
  <si>
    <t>Tháng 05 (Từ 01/05/2020 đến 29/05/2020)</t>
  </si>
  <si>
    <t>1247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</si>
</sst>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_);_(* \(#,##0\);_(* &quot;-&quot;??_);_(@_)"/>
  </numFmts>
  <fonts count="22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165" fontId="9" fillId="0" borderId="0" xfId="2" applyNumberFormat="1" applyFont="1" applyAlignment="1">
      <alignment horizontal="right"/>
    </xf>
    <xf numFmtId="165" fontId="12" fillId="0" borderId="0" xfId="2" applyNumberFormat="1" applyFont="1" applyAlignment="1">
      <alignment horizontal="right" vertical="center"/>
    </xf>
    <xf numFmtId="165" fontId="12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horizontal="right" vertical="center"/>
    </xf>
    <xf numFmtId="0" fontId="3" fillId="0" borderId="0" xfId="0" applyFont="1" applyAlignment="1"/>
    <xf numFmtId="3" fontId="3" fillId="0" borderId="0" xfId="0" applyNumberFormat="1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3" fontId="4" fillId="0" borderId="0" xfId="0" applyNumberFormat="1" applyFont="1" applyAlignment="1"/>
    <xf numFmtId="0" fontId="7" fillId="0" borderId="0" xfId="0" applyFo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/>
    <xf numFmtId="0" fontId="12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/>
    <xf numFmtId="0" fontId="16" fillId="2" borderId="0" xfId="0" applyFont="1" applyFill="1" applyAlignment="1">
      <alignment horizontal="right"/>
    </xf>
    <xf numFmtId="0" fontId="19" fillId="2" borderId="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3" fontId="17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Fill="1" applyAlignment="1">
      <alignment vertical="center"/>
    </xf>
    <xf numFmtId="165" fontId="9" fillId="0" borderId="8" xfId="2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14" fillId="0" borderId="8" xfId="3" applyFont="1" applyFill="1" applyBorder="1" applyAlignment="1" applyProtection="1">
      <alignment horizontal="center" vertical="center"/>
      <protection hidden="1"/>
    </xf>
    <xf numFmtId="165" fontId="15" fillId="0" borderId="8" xfId="2" applyNumberFormat="1" applyFont="1" applyFill="1" applyBorder="1" applyAlignment="1" applyProtection="1">
      <alignment vertical="center" wrapText="1"/>
      <protection hidden="1"/>
    </xf>
    <xf numFmtId="3" fontId="15" fillId="0" borderId="8" xfId="0" applyNumberFormat="1" applyFont="1" applyFill="1" applyBorder="1" applyAlignment="1" applyProtection="1">
      <alignment vertical="center" wrapText="1"/>
      <protection hidden="1"/>
    </xf>
    <xf numFmtId="0" fontId="14" fillId="0" borderId="8" xfId="6" applyFont="1" applyFill="1" applyBorder="1" applyAlignment="1" applyProtection="1">
      <alignment horizontal="center" vertical="center"/>
      <protection hidden="1"/>
    </xf>
    <xf numFmtId="1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7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8" xfId="3" applyFont="1" applyFill="1" applyBorder="1" applyAlignment="1" applyProtection="1">
      <alignment horizontal="center" vertical="center"/>
      <protection hidden="1"/>
    </xf>
    <xf numFmtId="0" fontId="7" fillId="0" borderId="8" xfId="6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7" fillId="2" borderId="8" xfId="3" applyFont="1" applyFill="1" applyBorder="1" applyAlignment="1" applyProtection="1">
      <alignment horizontal="center" vertical="center"/>
      <protection hidden="1"/>
    </xf>
    <xf numFmtId="165" fontId="15" fillId="2" borderId="8" xfId="2" applyNumberFormat="1" applyFont="1" applyFill="1" applyBorder="1" applyAlignment="1" applyProtection="1">
      <alignment vertical="center" wrapText="1"/>
      <protection hidden="1"/>
    </xf>
    <xf numFmtId="3" fontId="15" fillId="2" borderId="8" xfId="0" applyNumberFormat="1" applyFont="1" applyFill="1" applyBorder="1" applyAlignment="1" applyProtection="1">
      <alignment vertical="center" wrapText="1"/>
      <protection hidden="1"/>
    </xf>
    <xf numFmtId="0" fontId="7" fillId="2" borderId="8" xfId="6" applyFont="1" applyFill="1" applyBorder="1" applyAlignment="1" applyProtection="1">
      <alignment horizontal="center" vertical="center"/>
      <protection hidden="1"/>
    </xf>
    <xf numFmtId="1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5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17" fillId="2" borderId="8" xfId="0" applyNumberFormat="1" applyFont="1" applyFill="1" applyBorder="1" applyAlignment="1" applyProtection="1">
      <alignment horizontal="right" vertical="center" wrapText="1"/>
      <protection hidden="1"/>
    </xf>
    <xf numFmtId="165" fontId="9" fillId="0" borderId="8" xfId="2" applyNumberFormat="1" applyFont="1" applyFill="1" applyBorder="1" applyAlignment="1" applyProtection="1">
      <alignment vertical="center" wrapText="1"/>
      <protection hidden="1"/>
    </xf>
    <xf numFmtId="3" fontId="9" fillId="0" borderId="8" xfId="0" applyNumberFormat="1" applyFont="1" applyFill="1" applyBorder="1" applyAlignment="1" applyProtection="1">
      <alignment vertical="center" wrapText="1"/>
      <protection hidden="1"/>
    </xf>
    <xf numFmtId="1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1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8" xfId="0" applyNumberFormat="1" applyFont="1" applyFill="1" applyBorder="1" applyAlignment="1" applyProtection="1">
      <alignment vertical="center" wrapText="1"/>
      <protection hidden="1"/>
    </xf>
    <xf numFmtId="165" fontId="9" fillId="2" borderId="8" xfId="2" applyNumberFormat="1" applyFont="1" applyFill="1" applyBorder="1" applyAlignment="1" applyProtection="1">
      <alignment vertical="center" wrapText="1"/>
      <protection hidden="1"/>
    </xf>
  </cellXfs>
  <cellStyles count="9">
    <cellStyle name="Comma 2" xfId="2"/>
    <cellStyle name="Comma 2 2" xfId="5"/>
    <cellStyle name="Comma 2 3" xfId="8"/>
    <cellStyle name="Normal" xfId="0" builtinId="0"/>
    <cellStyle name="Normal 2" xfId="1"/>
    <cellStyle name="Normal 2 2" xfId="3"/>
    <cellStyle name="Normal 2 2 2" xfId="4"/>
    <cellStyle name="Normal 2 2 3" xfId="7"/>
    <cellStyle name="Norm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tabSelected="1" workbookViewId="0">
      <selection activeCell="A16" sqref="A16:N92"/>
    </sheetView>
  </sheetViews>
  <sheetFormatPr defaultRowHeight="15" x14ac:dyDescent="0.25"/>
  <cols>
    <col min="1" max="1" width="8.28515625" customWidth="1"/>
    <col min="2" max="2" width="6.7109375" customWidth="1"/>
    <col min="3" max="3" width="7.42578125" customWidth="1"/>
    <col min="4" max="4" width="8.140625" customWidth="1"/>
    <col min="5" max="5" width="11" customWidth="1"/>
    <col min="6" max="6" width="10" customWidth="1"/>
    <col min="7" max="7" width="10.7109375" customWidth="1"/>
    <col min="8" max="8" width="7.42578125" customWidth="1"/>
    <col min="9" max="9" width="7.85546875" customWidth="1"/>
    <col min="10" max="10" width="6.85546875" style="40" customWidth="1"/>
    <col min="11" max="11" width="7.85546875" style="40" customWidth="1"/>
    <col min="12" max="12" width="6.140625" customWidth="1"/>
    <col min="13" max="13" width="10.42578125" customWidth="1"/>
    <col min="14" max="14" width="10.5703125" customWidth="1"/>
    <col min="15" max="17" width="9.140625" hidden="1" customWidth="1"/>
    <col min="18" max="18" width="10.140625" bestFit="1" customWidth="1"/>
    <col min="19" max="19" width="9.85546875" bestFit="1" customWidth="1"/>
  </cols>
  <sheetData>
    <row r="1" spans="1:17" ht="16.5" x14ac:dyDescent="0.25">
      <c r="A1" s="68" t="s">
        <v>0</v>
      </c>
      <c r="B1" s="68"/>
      <c r="C1" s="68"/>
      <c r="D1" s="68"/>
      <c r="E1" s="68"/>
      <c r="F1" s="68"/>
      <c r="G1" s="64"/>
      <c r="H1" s="5"/>
      <c r="I1" s="6"/>
      <c r="J1" s="45"/>
      <c r="K1" s="7"/>
      <c r="L1" s="7"/>
      <c r="M1" s="8"/>
      <c r="N1" s="35"/>
      <c r="O1" s="8"/>
      <c r="P1" s="8"/>
      <c r="Q1" s="8"/>
    </row>
    <row r="2" spans="1:17" ht="16.5" x14ac:dyDescent="0.25">
      <c r="A2" s="69" t="s">
        <v>1</v>
      </c>
      <c r="B2" s="69"/>
      <c r="C2" s="69"/>
      <c r="D2" s="69"/>
      <c r="E2" s="69"/>
      <c r="F2" s="69"/>
      <c r="G2" s="65"/>
      <c r="H2" s="9"/>
      <c r="I2" s="10"/>
      <c r="J2" s="45"/>
      <c r="K2" s="7"/>
      <c r="L2" s="7"/>
      <c r="M2" s="8"/>
      <c r="N2" s="35"/>
      <c r="O2" s="8"/>
      <c r="P2" s="8"/>
      <c r="Q2" s="8"/>
    </row>
    <row r="3" spans="1:17" ht="16.5" x14ac:dyDescent="0.25">
      <c r="A3" s="65"/>
      <c r="B3" s="65"/>
      <c r="C3" s="65"/>
      <c r="D3" s="65"/>
      <c r="E3" s="65"/>
      <c r="F3" s="65"/>
      <c r="G3" s="65"/>
      <c r="H3" s="9"/>
      <c r="I3" s="10"/>
      <c r="J3" s="45"/>
      <c r="K3" s="7"/>
      <c r="L3" s="7"/>
      <c r="M3" s="8"/>
      <c r="N3" s="35"/>
      <c r="O3" s="8"/>
      <c r="P3" s="8"/>
      <c r="Q3" s="8"/>
    </row>
    <row r="4" spans="1:17" ht="20.25" x14ac:dyDescent="0.3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.75" x14ac:dyDescent="0.3">
      <c r="A5" s="71" t="s">
        <v>110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7.5" customHeight="1" x14ac:dyDescent="0.3">
      <c r="A6" s="43"/>
      <c r="B6" s="11"/>
      <c r="C6" s="66"/>
      <c r="D6" s="1"/>
      <c r="E6" s="12"/>
      <c r="F6" s="12"/>
      <c r="G6" s="12"/>
      <c r="H6" s="12"/>
      <c r="I6" s="12"/>
      <c r="J6" s="46"/>
      <c r="K6" s="46"/>
      <c r="L6" s="12"/>
      <c r="M6" s="12"/>
      <c r="N6" s="36"/>
      <c r="O6" s="12"/>
      <c r="P6" s="12"/>
      <c r="Q6" s="12"/>
    </row>
    <row r="7" spans="1:17" ht="18.75" x14ac:dyDescent="0.3">
      <c r="A7" s="68" t="s">
        <v>3</v>
      </c>
      <c r="B7" s="68"/>
      <c r="C7" s="68"/>
      <c r="D7" s="68"/>
      <c r="E7" s="8"/>
      <c r="F7" s="13" t="s">
        <v>4</v>
      </c>
      <c r="G7" s="13"/>
      <c r="H7" s="13"/>
      <c r="I7" s="14" t="s">
        <v>103</v>
      </c>
      <c r="J7" s="47"/>
      <c r="K7" s="49"/>
      <c r="L7" s="13" t="s">
        <v>5</v>
      </c>
      <c r="M7" s="13"/>
      <c r="N7" s="37" t="s">
        <v>105</v>
      </c>
      <c r="O7" s="14"/>
      <c r="P7" s="15"/>
      <c r="Q7" s="15"/>
    </row>
    <row r="8" spans="1:17" ht="18.75" x14ac:dyDescent="0.3">
      <c r="A8" s="43"/>
      <c r="B8" s="16"/>
      <c r="C8" s="16"/>
      <c r="D8" s="2"/>
      <c r="E8" s="15"/>
      <c r="F8" s="13" t="s">
        <v>6</v>
      </c>
      <c r="G8" s="13"/>
      <c r="H8" s="13"/>
      <c r="I8" s="14" t="s">
        <v>102</v>
      </c>
      <c r="J8" s="47"/>
      <c r="K8" s="49"/>
      <c r="L8" s="13" t="s">
        <v>7</v>
      </c>
      <c r="M8" s="13"/>
      <c r="N8" s="37" t="s">
        <v>106</v>
      </c>
      <c r="O8" s="14"/>
      <c r="P8" s="15"/>
      <c r="Q8" s="15"/>
    </row>
    <row r="9" spans="1:17" ht="18.75" x14ac:dyDescent="0.3">
      <c r="A9" s="43"/>
      <c r="B9" s="16"/>
      <c r="C9" s="16"/>
      <c r="D9" s="2"/>
      <c r="E9" s="15"/>
      <c r="F9" s="13" t="s">
        <v>8</v>
      </c>
      <c r="G9" s="13"/>
      <c r="H9" s="13"/>
      <c r="I9" s="14" t="s">
        <v>104</v>
      </c>
      <c r="J9" s="47"/>
      <c r="K9" s="49"/>
      <c r="L9" s="13" t="s">
        <v>9</v>
      </c>
      <c r="M9" s="13"/>
      <c r="N9" s="37" t="s">
        <v>107</v>
      </c>
      <c r="O9" s="14"/>
      <c r="P9" s="15"/>
      <c r="Q9" s="15"/>
    </row>
    <row r="10" spans="1:17" ht="16.5" x14ac:dyDescent="0.25">
      <c r="A10" s="67" t="s">
        <v>10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5"/>
      <c r="P10" s="5"/>
      <c r="Q10" s="5"/>
    </row>
    <row r="11" spans="1:17" ht="16.5" x14ac:dyDescent="0.25">
      <c r="A11" s="67" t="s">
        <v>11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8"/>
      <c r="P11" s="8"/>
      <c r="Q11" s="8"/>
    </row>
    <row r="12" spans="1:17" ht="19.5" x14ac:dyDescent="0.25">
      <c r="A12" s="72" t="s">
        <v>12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17"/>
      <c r="P12" s="17"/>
      <c r="Q12" s="17"/>
    </row>
    <row r="13" spans="1:17" ht="18.75" x14ac:dyDescent="0.3">
      <c r="A13" s="43"/>
      <c r="B13" s="18"/>
      <c r="C13" s="18"/>
      <c r="D13" s="3"/>
      <c r="E13" s="19"/>
      <c r="F13" s="19"/>
      <c r="G13" s="19"/>
      <c r="H13" s="18"/>
      <c r="I13" s="20"/>
      <c r="J13" s="48"/>
      <c r="K13" s="21"/>
      <c r="L13" s="21"/>
      <c r="M13" s="19"/>
      <c r="N13" s="38"/>
      <c r="O13" s="19"/>
      <c r="P13" s="19"/>
      <c r="Q13" s="19"/>
    </row>
    <row r="14" spans="1:17" ht="15.75" x14ac:dyDescent="0.25">
      <c r="A14" s="73" t="s">
        <v>13</v>
      </c>
      <c r="B14" s="75" t="s">
        <v>14</v>
      </c>
      <c r="C14" s="76"/>
      <c r="D14" s="76"/>
      <c r="E14" s="76"/>
      <c r="F14" s="76"/>
      <c r="G14" s="77"/>
      <c r="H14" s="75" t="s">
        <v>15</v>
      </c>
      <c r="I14" s="76"/>
      <c r="J14" s="76"/>
      <c r="K14" s="76"/>
      <c r="L14" s="76"/>
      <c r="M14" s="77"/>
      <c r="N14" s="78" t="s">
        <v>16</v>
      </c>
      <c r="O14" s="22"/>
      <c r="P14" s="22"/>
      <c r="Q14" s="22"/>
    </row>
    <row r="15" spans="1:17" ht="48.75" customHeight="1" x14ac:dyDescent="0.25">
      <c r="A15" s="74"/>
      <c r="B15" s="23" t="s">
        <v>17</v>
      </c>
      <c r="C15" s="24" t="s">
        <v>18</v>
      </c>
      <c r="D15" s="56" t="s">
        <v>19</v>
      </c>
      <c r="E15" s="62" t="s">
        <v>20</v>
      </c>
      <c r="F15" s="61" t="s">
        <v>21</v>
      </c>
      <c r="G15" s="39" t="s">
        <v>101</v>
      </c>
      <c r="H15" s="63" t="s">
        <v>17</v>
      </c>
      <c r="I15" s="24" t="s">
        <v>18</v>
      </c>
      <c r="J15" s="25" t="s">
        <v>19</v>
      </c>
      <c r="K15" s="26" t="s">
        <v>22</v>
      </c>
      <c r="L15" s="26" t="s">
        <v>23</v>
      </c>
      <c r="M15" s="63" t="s">
        <v>20</v>
      </c>
      <c r="N15" s="79"/>
      <c r="O15" s="27"/>
      <c r="P15" s="27"/>
      <c r="Q15" s="27"/>
    </row>
    <row r="16" spans="1:17" s="53" customFormat="1" ht="15.75" x14ac:dyDescent="0.25">
      <c r="A16" s="82" t="s">
        <v>24</v>
      </c>
      <c r="B16" s="83">
        <v>33799</v>
      </c>
      <c r="C16" s="83">
        <v>33901</v>
      </c>
      <c r="D16" s="84">
        <f>C16-B16</f>
        <v>102</v>
      </c>
      <c r="E16" s="85">
        <f>ROUND(IF(D16&gt;800,(D16-800)*2927+2834*200+2536*200+2014*200+1734*100+100*1678,IF(D16&gt;600,(D16-600)*2834+200*2536+200*2014+100*1734+100*1678,IF(D16&gt;400,(D16-400)*2536+200*2014+100*1734+100*1678,IF(D16&gt;200,(D16-200)*2014+100*1734+100*1678,IF(D16&gt;100,(D16-100)*1734+100*1678,D16*1678))))),-1)</f>
        <v>171270</v>
      </c>
      <c r="F16" s="85">
        <f>ROUND(E16*10%,-1)</f>
        <v>17130</v>
      </c>
      <c r="G16" s="85">
        <f>E16+F16</f>
        <v>188400</v>
      </c>
      <c r="H16" s="86">
        <v>8263</v>
      </c>
      <c r="I16" s="86">
        <v>8272</v>
      </c>
      <c r="J16" s="87">
        <f>I16-H16</f>
        <v>9</v>
      </c>
      <c r="K16" s="88">
        <f>IF(J16&lt;=32,J16,32)</f>
        <v>9</v>
      </c>
      <c r="L16" s="87">
        <f>IF(J16&gt;32,J16-32,0)</f>
        <v>0</v>
      </c>
      <c r="M16" s="89">
        <f>ROUND((K16*6000+L16*13000),-1)</f>
        <v>54000</v>
      </c>
      <c r="N16" s="90">
        <f>ROUND(E16+F16+M16,-1)</f>
        <v>242400</v>
      </c>
      <c r="O16" s="28">
        <v>2100</v>
      </c>
      <c r="P16" s="28">
        <v>11</v>
      </c>
      <c r="Q16" s="28">
        <f>ROUND(O16*P16,-3)</f>
        <v>23000</v>
      </c>
    </row>
    <row r="17" spans="1:19" s="53" customFormat="1" ht="15.75" x14ac:dyDescent="0.25">
      <c r="A17" s="82" t="s">
        <v>25</v>
      </c>
      <c r="B17" s="83">
        <v>38479</v>
      </c>
      <c r="C17" s="83">
        <v>38616</v>
      </c>
      <c r="D17" s="84">
        <f t="shared" ref="D17:D79" si="0">C17-B17</f>
        <v>137</v>
      </c>
      <c r="E17" s="85">
        <f t="shared" ref="E17:E79" si="1">ROUND(IF(D17&gt;800,(D17-800)*2927+2834*200+2536*200+2014*200+1734*100+100*1678,IF(D17&gt;600,(D17-600)*2834+200*2536+200*2014+100*1734+100*1678,IF(D17&gt;400,(D17-400)*2536+200*2014+100*1734+100*1678,IF(D17&gt;200,(D17-200)*2014+100*1734+100*1678,IF(D17&gt;100,(D17-100)*1734+100*1678,D17*1678))))),-1)</f>
        <v>231960</v>
      </c>
      <c r="F17" s="85">
        <f t="shared" ref="F17:F79" si="2">ROUND(E17*10%,-1)</f>
        <v>23200</v>
      </c>
      <c r="G17" s="85">
        <f t="shared" ref="G17:G79" si="3">E17+F17</f>
        <v>255160</v>
      </c>
      <c r="H17" s="86">
        <v>1295</v>
      </c>
      <c r="I17" s="86">
        <v>1314</v>
      </c>
      <c r="J17" s="87">
        <f t="shared" ref="J17:J79" si="4">I17-H17</f>
        <v>19</v>
      </c>
      <c r="K17" s="88">
        <f t="shared" ref="K17:K79" si="5">IF(J17&lt;=32,J17,32)</f>
        <v>19</v>
      </c>
      <c r="L17" s="87">
        <f t="shared" ref="L17:L79" si="6">IF(J17&gt;32,J17-32,0)</f>
        <v>0</v>
      </c>
      <c r="M17" s="89">
        <f t="shared" ref="M17:M80" si="7">ROUND((K17*6000+L17*13000),-1)</f>
        <v>114000</v>
      </c>
      <c r="N17" s="90">
        <f t="shared" ref="N17:N79" si="8">ROUND(E17+F17+M17,-1)</f>
        <v>369160</v>
      </c>
      <c r="O17" s="28">
        <v>2100</v>
      </c>
      <c r="P17" s="28">
        <v>18</v>
      </c>
      <c r="Q17" s="28">
        <v>65000</v>
      </c>
    </row>
    <row r="18" spans="1:19" s="53" customFormat="1" ht="15.75" x14ac:dyDescent="0.25">
      <c r="A18" s="82" t="s">
        <v>26</v>
      </c>
      <c r="B18" s="91">
        <v>40053</v>
      </c>
      <c r="C18" s="91">
        <v>40117</v>
      </c>
      <c r="D18" s="84">
        <f t="shared" si="0"/>
        <v>64</v>
      </c>
      <c r="E18" s="85">
        <f t="shared" si="1"/>
        <v>107390</v>
      </c>
      <c r="F18" s="85">
        <f t="shared" si="2"/>
        <v>10740</v>
      </c>
      <c r="G18" s="85">
        <f t="shared" si="3"/>
        <v>118130</v>
      </c>
      <c r="H18" s="92">
        <v>1007</v>
      </c>
      <c r="I18" s="92">
        <v>1017</v>
      </c>
      <c r="J18" s="87">
        <f t="shared" si="4"/>
        <v>10</v>
      </c>
      <c r="K18" s="88">
        <f t="shared" si="5"/>
        <v>10</v>
      </c>
      <c r="L18" s="87">
        <f t="shared" si="6"/>
        <v>0</v>
      </c>
      <c r="M18" s="89">
        <f t="shared" si="7"/>
        <v>60000</v>
      </c>
      <c r="N18" s="90">
        <f t="shared" si="8"/>
        <v>178130</v>
      </c>
      <c r="O18" s="29">
        <v>2100</v>
      </c>
      <c r="P18" s="29">
        <v>52</v>
      </c>
      <c r="Q18" s="29">
        <v>35000</v>
      </c>
      <c r="R18" s="44"/>
      <c r="S18" s="59"/>
    </row>
    <row r="19" spans="1:19" s="53" customFormat="1" ht="15.75" x14ac:dyDescent="0.25">
      <c r="A19" s="82" t="s">
        <v>27</v>
      </c>
      <c r="B19" s="91">
        <v>5767</v>
      </c>
      <c r="C19" s="91">
        <v>5875</v>
      </c>
      <c r="D19" s="84">
        <f t="shared" si="0"/>
        <v>108</v>
      </c>
      <c r="E19" s="85">
        <f t="shared" si="1"/>
        <v>181670</v>
      </c>
      <c r="F19" s="85">
        <f t="shared" si="2"/>
        <v>18170</v>
      </c>
      <c r="G19" s="85">
        <f t="shared" si="3"/>
        <v>199840</v>
      </c>
      <c r="H19" s="92">
        <v>249</v>
      </c>
      <c r="I19" s="92">
        <v>265</v>
      </c>
      <c r="J19" s="87">
        <f t="shared" si="4"/>
        <v>16</v>
      </c>
      <c r="K19" s="88">
        <f t="shared" si="5"/>
        <v>16</v>
      </c>
      <c r="L19" s="87">
        <f t="shared" si="6"/>
        <v>0</v>
      </c>
      <c r="M19" s="89">
        <f t="shared" si="7"/>
        <v>96000</v>
      </c>
      <c r="N19" s="90">
        <f t="shared" si="8"/>
        <v>295840</v>
      </c>
      <c r="O19" s="29">
        <v>2100</v>
      </c>
      <c r="P19" s="29">
        <v>34</v>
      </c>
      <c r="Q19" s="29">
        <v>10000</v>
      </c>
      <c r="R19" s="44"/>
      <c r="S19" s="59"/>
    </row>
    <row r="20" spans="1:19" s="50" customFormat="1" ht="15.75" x14ac:dyDescent="0.25">
      <c r="A20" s="93" t="s">
        <v>28</v>
      </c>
      <c r="B20" s="94">
        <v>3898</v>
      </c>
      <c r="C20" s="94">
        <v>3979</v>
      </c>
      <c r="D20" s="95">
        <f t="shared" si="0"/>
        <v>81</v>
      </c>
      <c r="E20" s="96">
        <f t="shared" si="1"/>
        <v>135920</v>
      </c>
      <c r="F20" s="96">
        <f t="shared" si="2"/>
        <v>13590</v>
      </c>
      <c r="G20" s="96">
        <f t="shared" si="3"/>
        <v>149510</v>
      </c>
      <c r="H20" s="97">
        <v>586</v>
      </c>
      <c r="I20" s="97">
        <v>603</v>
      </c>
      <c r="J20" s="98">
        <f t="shared" si="4"/>
        <v>17</v>
      </c>
      <c r="K20" s="99">
        <f t="shared" si="5"/>
        <v>17</v>
      </c>
      <c r="L20" s="98">
        <f t="shared" si="6"/>
        <v>0</v>
      </c>
      <c r="M20" s="89">
        <f t="shared" si="7"/>
        <v>102000</v>
      </c>
      <c r="N20" s="100">
        <f t="shared" si="8"/>
        <v>251510</v>
      </c>
      <c r="O20" s="29">
        <v>2100</v>
      </c>
      <c r="P20" s="29">
        <v>16</v>
      </c>
      <c r="Q20" s="29">
        <v>35000</v>
      </c>
      <c r="R20" s="44"/>
      <c r="S20" s="51"/>
    </row>
    <row r="21" spans="1:19" s="53" customFormat="1" ht="15.75" x14ac:dyDescent="0.25">
      <c r="A21" s="82" t="s">
        <v>29</v>
      </c>
      <c r="B21" s="91">
        <v>34518</v>
      </c>
      <c r="C21" s="91">
        <v>34633</v>
      </c>
      <c r="D21" s="84">
        <f t="shared" si="0"/>
        <v>115</v>
      </c>
      <c r="E21" s="85">
        <f t="shared" si="1"/>
        <v>193810</v>
      </c>
      <c r="F21" s="85">
        <f t="shared" si="2"/>
        <v>19380</v>
      </c>
      <c r="G21" s="85">
        <f t="shared" si="3"/>
        <v>213190</v>
      </c>
      <c r="H21" s="92">
        <v>3264</v>
      </c>
      <c r="I21" s="92">
        <v>3278</v>
      </c>
      <c r="J21" s="87">
        <f t="shared" si="4"/>
        <v>14</v>
      </c>
      <c r="K21" s="88">
        <f t="shared" si="5"/>
        <v>14</v>
      </c>
      <c r="L21" s="87">
        <f t="shared" si="6"/>
        <v>0</v>
      </c>
      <c r="M21" s="89">
        <f t="shared" si="7"/>
        <v>84000</v>
      </c>
      <c r="N21" s="90">
        <f t="shared" si="8"/>
        <v>297190</v>
      </c>
      <c r="O21" s="29">
        <v>2100</v>
      </c>
      <c r="P21" s="29">
        <v>67</v>
      </c>
      <c r="Q21" s="29">
        <v>60000</v>
      </c>
    </row>
    <row r="22" spans="1:19" s="53" customFormat="1" ht="15.75" x14ac:dyDescent="0.25">
      <c r="A22" s="82" t="s">
        <v>30</v>
      </c>
      <c r="B22" s="91">
        <v>35000</v>
      </c>
      <c r="C22" s="91">
        <v>35089</v>
      </c>
      <c r="D22" s="84">
        <f t="shared" si="0"/>
        <v>89</v>
      </c>
      <c r="E22" s="85">
        <f t="shared" si="1"/>
        <v>149340</v>
      </c>
      <c r="F22" s="85">
        <f t="shared" si="2"/>
        <v>14930</v>
      </c>
      <c r="G22" s="85">
        <f t="shared" si="3"/>
        <v>164270</v>
      </c>
      <c r="H22" s="92">
        <v>1328</v>
      </c>
      <c r="I22" s="92">
        <v>1344</v>
      </c>
      <c r="J22" s="87">
        <f t="shared" si="4"/>
        <v>16</v>
      </c>
      <c r="K22" s="88">
        <f t="shared" si="5"/>
        <v>16</v>
      </c>
      <c r="L22" s="87">
        <f t="shared" si="6"/>
        <v>0</v>
      </c>
      <c r="M22" s="89">
        <f t="shared" si="7"/>
        <v>96000</v>
      </c>
      <c r="N22" s="90">
        <f t="shared" si="8"/>
        <v>260270</v>
      </c>
      <c r="O22" s="29">
        <v>2100</v>
      </c>
      <c r="P22" s="29">
        <v>33</v>
      </c>
      <c r="Q22" s="29">
        <v>30000</v>
      </c>
    </row>
    <row r="23" spans="1:19" s="53" customFormat="1" ht="15.75" x14ac:dyDescent="0.25">
      <c r="A23" s="82" t="s">
        <v>31</v>
      </c>
      <c r="B23" s="91">
        <v>35771</v>
      </c>
      <c r="C23" s="91">
        <v>35942</v>
      </c>
      <c r="D23" s="84">
        <f t="shared" si="0"/>
        <v>171</v>
      </c>
      <c r="E23" s="85">
        <f t="shared" si="1"/>
        <v>290910</v>
      </c>
      <c r="F23" s="85">
        <f t="shared" si="2"/>
        <v>29090</v>
      </c>
      <c r="G23" s="85">
        <f t="shared" si="3"/>
        <v>320000</v>
      </c>
      <c r="H23" s="92">
        <v>700</v>
      </c>
      <c r="I23" s="92">
        <v>729</v>
      </c>
      <c r="J23" s="87">
        <f t="shared" si="4"/>
        <v>29</v>
      </c>
      <c r="K23" s="88">
        <f t="shared" si="5"/>
        <v>29</v>
      </c>
      <c r="L23" s="87">
        <v>0</v>
      </c>
      <c r="M23" s="89">
        <f t="shared" si="7"/>
        <v>174000</v>
      </c>
      <c r="N23" s="90">
        <f t="shared" si="8"/>
        <v>494000</v>
      </c>
      <c r="O23" s="29">
        <v>2100</v>
      </c>
      <c r="P23" s="29">
        <v>11</v>
      </c>
      <c r="Q23" s="29">
        <v>15000</v>
      </c>
    </row>
    <row r="24" spans="1:19" s="55" customFormat="1" ht="15.75" x14ac:dyDescent="0.25">
      <c r="A24" s="82" t="s">
        <v>32</v>
      </c>
      <c r="B24" s="91">
        <v>37109</v>
      </c>
      <c r="C24" s="91">
        <v>37230</v>
      </c>
      <c r="D24" s="101">
        <f t="shared" si="0"/>
        <v>121</v>
      </c>
      <c r="E24" s="102">
        <f t="shared" si="1"/>
        <v>204210</v>
      </c>
      <c r="F24" s="102">
        <f t="shared" si="2"/>
        <v>20420</v>
      </c>
      <c r="G24" s="102">
        <f t="shared" si="3"/>
        <v>224630</v>
      </c>
      <c r="H24" s="92">
        <v>1870</v>
      </c>
      <c r="I24" s="92">
        <v>1883</v>
      </c>
      <c r="J24" s="103">
        <f t="shared" si="4"/>
        <v>13</v>
      </c>
      <c r="K24" s="88">
        <f t="shared" si="5"/>
        <v>13</v>
      </c>
      <c r="L24" s="104">
        <f t="shared" si="6"/>
        <v>0</v>
      </c>
      <c r="M24" s="89">
        <f t="shared" si="7"/>
        <v>78000</v>
      </c>
      <c r="N24" s="100">
        <f t="shared" si="8"/>
        <v>302630</v>
      </c>
      <c r="O24" s="29">
        <v>2100</v>
      </c>
      <c r="P24" s="29">
        <v>11</v>
      </c>
      <c r="Q24" s="29">
        <v>30000</v>
      </c>
    </row>
    <row r="25" spans="1:19" s="50" customFormat="1" ht="15.75" x14ac:dyDescent="0.25">
      <c r="A25" s="93" t="s">
        <v>33</v>
      </c>
      <c r="B25" s="94">
        <v>39920</v>
      </c>
      <c r="C25" s="94">
        <v>40054</v>
      </c>
      <c r="D25" s="95">
        <f t="shared" si="0"/>
        <v>134</v>
      </c>
      <c r="E25" s="96">
        <f t="shared" si="1"/>
        <v>226760</v>
      </c>
      <c r="F25" s="96">
        <f t="shared" si="2"/>
        <v>22680</v>
      </c>
      <c r="G25" s="96">
        <f t="shared" si="3"/>
        <v>249440</v>
      </c>
      <c r="H25" s="97">
        <v>3003</v>
      </c>
      <c r="I25" s="97">
        <v>3014</v>
      </c>
      <c r="J25" s="98">
        <f t="shared" si="4"/>
        <v>11</v>
      </c>
      <c r="K25" s="88">
        <f t="shared" si="5"/>
        <v>11</v>
      </c>
      <c r="L25" s="98">
        <f t="shared" si="6"/>
        <v>0</v>
      </c>
      <c r="M25" s="89">
        <f t="shared" si="7"/>
        <v>66000</v>
      </c>
      <c r="N25" s="100">
        <f t="shared" si="8"/>
        <v>315440</v>
      </c>
      <c r="O25" s="29">
        <v>2100</v>
      </c>
      <c r="P25" s="29">
        <v>28</v>
      </c>
      <c r="Q25" s="29">
        <v>20000</v>
      </c>
    </row>
    <row r="26" spans="1:19" s="53" customFormat="1" ht="15.75" x14ac:dyDescent="0.25">
      <c r="A26" s="82" t="s">
        <v>34</v>
      </c>
      <c r="B26" s="91">
        <v>37211</v>
      </c>
      <c r="C26" s="91">
        <v>37351</v>
      </c>
      <c r="D26" s="84">
        <f t="shared" si="0"/>
        <v>140</v>
      </c>
      <c r="E26" s="85">
        <f t="shared" si="1"/>
        <v>237160</v>
      </c>
      <c r="F26" s="85">
        <f t="shared" si="2"/>
        <v>23720</v>
      </c>
      <c r="G26" s="85">
        <f t="shared" si="3"/>
        <v>260880</v>
      </c>
      <c r="H26" s="92">
        <v>344</v>
      </c>
      <c r="I26" s="92">
        <v>367</v>
      </c>
      <c r="J26" s="87">
        <f t="shared" si="4"/>
        <v>23</v>
      </c>
      <c r="K26" s="88">
        <f t="shared" si="5"/>
        <v>23</v>
      </c>
      <c r="L26" s="87">
        <f t="shared" si="6"/>
        <v>0</v>
      </c>
      <c r="M26" s="89">
        <f t="shared" si="7"/>
        <v>138000</v>
      </c>
      <c r="N26" s="90">
        <f t="shared" si="8"/>
        <v>398880</v>
      </c>
      <c r="O26" s="29">
        <v>2100</v>
      </c>
      <c r="P26" s="29">
        <v>3</v>
      </c>
      <c r="Q26" s="29">
        <v>25000</v>
      </c>
    </row>
    <row r="27" spans="1:19" s="53" customFormat="1" ht="15.75" x14ac:dyDescent="0.25">
      <c r="A27" s="82" t="s">
        <v>35</v>
      </c>
      <c r="B27" s="91">
        <v>36322</v>
      </c>
      <c r="C27" s="91">
        <v>36452</v>
      </c>
      <c r="D27" s="84">
        <f t="shared" si="0"/>
        <v>130</v>
      </c>
      <c r="E27" s="85">
        <f t="shared" si="1"/>
        <v>219820</v>
      </c>
      <c r="F27" s="85">
        <f t="shared" si="2"/>
        <v>21980</v>
      </c>
      <c r="G27" s="85">
        <f t="shared" si="3"/>
        <v>241800</v>
      </c>
      <c r="H27" s="92">
        <v>5841</v>
      </c>
      <c r="I27" s="92">
        <v>5860</v>
      </c>
      <c r="J27" s="87">
        <f t="shared" si="4"/>
        <v>19</v>
      </c>
      <c r="K27" s="88">
        <f t="shared" si="5"/>
        <v>19</v>
      </c>
      <c r="L27" s="87">
        <f t="shared" si="6"/>
        <v>0</v>
      </c>
      <c r="M27" s="89">
        <f t="shared" si="7"/>
        <v>114000</v>
      </c>
      <c r="N27" s="90">
        <f t="shared" si="8"/>
        <v>355800</v>
      </c>
      <c r="O27" s="29">
        <v>2100</v>
      </c>
      <c r="P27" s="29">
        <v>44</v>
      </c>
      <c r="Q27" s="29">
        <v>25000</v>
      </c>
    </row>
    <row r="28" spans="1:19" s="53" customFormat="1" ht="15.75" x14ac:dyDescent="0.25">
      <c r="A28" s="82" t="s">
        <v>36</v>
      </c>
      <c r="B28" s="91">
        <v>34298</v>
      </c>
      <c r="C28" s="91">
        <v>34424</v>
      </c>
      <c r="D28" s="84">
        <f t="shared" si="0"/>
        <v>126</v>
      </c>
      <c r="E28" s="85">
        <f t="shared" si="1"/>
        <v>212880</v>
      </c>
      <c r="F28" s="85">
        <f t="shared" si="2"/>
        <v>21290</v>
      </c>
      <c r="G28" s="85">
        <f t="shared" si="3"/>
        <v>234170</v>
      </c>
      <c r="H28" s="92">
        <v>1146</v>
      </c>
      <c r="I28" s="92">
        <v>1167</v>
      </c>
      <c r="J28" s="87">
        <f t="shared" si="4"/>
        <v>21</v>
      </c>
      <c r="K28" s="88">
        <f t="shared" si="5"/>
        <v>21</v>
      </c>
      <c r="L28" s="87">
        <f t="shared" si="6"/>
        <v>0</v>
      </c>
      <c r="M28" s="89">
        <f t="shared" si="7"/>
        <v>126000</v>
      </c>
      <c r="N28" s="90">
        <f t="shared" si="8"/>
        <v>360170</v>
      </c>
      <c r="O28" s="29">
        <v>2100</v>
      </c>
      <c r="P28" s="29">
        <v>9</v>
      </c>
      <c r="Q28" s="29">
        <v>20000</v>
      </c>
    </row>
    <row r="29" spans="1:19" s="53" customFormat="1" ht="15.75" x14ac:dyDescent="0.25">
      <c r="A29" s="82" t="s">
        <v>37</v>
      </c>
      <c r="B29" s="91">
        <v>35084</v>
      </c>
      <c r="C29" s="91">
        <v>35163</v>
      </c>
      <c r="D29" s="84">
        <f t="shared" si="0"/>
        <v>79</v>
      </c>
      <c r="E29" s="85">
        <f t="shared" si="1"/>
        <v>132560</v>
      </c>
      <c r="F29" s="85">
        <f t="shared" si="2"/>
        <v>13260</v>
      </c>
      <c r="G29" s="85">
        <f t="shared" si="3"/>
        <v>145820</v>
      </c>
      <c r="H29" s="92">
        <v>48</v>
      </c>
      <c r="I29" s="92">
        <v>76</v>
      </c>
      <c r="J29" s="87">
        <f t="shared" si="4"/>
        <v>28</v>
      </c>
      <c r="K29" s="88">
        <f t="shared" si="5"/>
        <v>28</v>
      </c>
      <c r="L29" s="87">
        <f t="shared" si="6"/>
        <v>0</v>
      </c>
      <c r="M29" s="89">
        <f t="shared" si="7"/>
        <v>168000</v>
      </c>
      <c r="N29" s="90">
        <f t="shared" si="8"/>
        <v>313820</v>
      </c>
      <c r="O29" s="29">
        <v>2100</v>
      </c>
      <c r="P29" s="29">
        <v>32</v>
      </c>
      <c r="Q29" s="29">
        <v>65000</v>
      </c>
    </row>
    <row r="30" spans="1:19" s="53" customFormat="1" ht="15.75" x14ac:dyDescent="0.25">
      <c r="A30" s="82" t="s">
        <v>38</v>
      </c>
      <c r="B30" s="91">
        <v>29739</v>
      </c>
      <c r="C30" s="91">
        <v>29868</v>
      </c>
      <c r="D30" s="84">
        <f t="shared" si="0"/>
        <v>129</v>
      </c>
      <c r="E30" s="85">
        <f t="shared" si="1"/>
        <v>218090</v>
      </c>
      <c r="F30" s="85">
        <f t="shared" si="2"/>
        <v>21810</v>
      </c>
      <c r="G30" s="85">
        <f t="shared" si="3"/>
        <v>239900</v>
      </c>
      <c r="H30" s="92">
        <v>454</v>
      </c>
      <c r="I30" s="92">
        <v>468</v>
      </c>
      <c r="J30" s="87">
        <f t="shared" si="4"/>
        <v>14</v>
      </c>
      <c r="K30" s="88">
        <f t="shared" si="5"/>
        <v>14</v>
      </c>
      <c r="L30" s="87">
        <f t="shared" si="6"/>
        <v>0</v>
      </c>
      <c r="M30" s="89">
        <f t="shared" si="7"/>
        <v>84000</v>
      </c>
      <c r="N30" s="90">
        <f t="shared" si="8"/>
        <v>323900</v>
      </c>
      <c r="O30" s="29">
        <v>2100</v>
      </c>
      <c r="P30" s="29">
        <v>4</v>
      </c>
      <c r="Q30" s="29"/>
    </row>
    <row r="31" spans="1:19" s="53" customFormat="1" ht="15.75" x14ac:dyDescent="0.25">
      <c r="A31" s="82" t="s">
        <v>39</v>
      </c>
      <c r="B31" s="91">
        <v>33931</v>
      </c>
      <c r="C31" s="91">
        <v>34053</v>
      </c>
      <c r="D31" s="84">
        <f t="shared" si="0"/>
        <v>122</v>
      </c>
      <c r="E31" s="85">
        <f t="shared" si="1"/>
        <v>205950</v>
      </c>
      <c r="F31" s="85">
        <f t="shared" si="2"/>
        <v>20600</v>
      </c>
      <c r="G31" s="85">
        <f t="shared" si="3"/>
        <v>226550</v>
      </c>
      <c r="H31" s="92">
        <v>502</v>
      </c>
      <c r="I31" s="92">
        <v>527</v>
      </c>
      <c r="J31" s="87">
        <f t="shared" si="4"/>
        <v>25</v>
      </c>
      <c r="K31" s="88">
        <f t="shared" si="5"/>
        <v>25</v>
      </c>
      <c r="L31" s="87">
        <f t="shared" si="6"/>
        <v>0</v>
      </c>
      <c r="M31" s="89">
        <f t="shared" si="7"/>
        <v>150000</v>
      </c>
      <c r="N31" s="90">
        <f t="shared" si="8"/>
        <v>376550</v>
      </c>
      <c r="O31" s="29">
        <v>2100</v>
      </c>
      <c r="P31" s="29">
        <v>36</v>
      </c>
      <c r="Q31" s="29">
        <v>55000</v>
      </c>
    </row>
    <row r="32" spans="1:19" s="53" customFormat="1" ht="15.75" x14ac:dyDescent="0.25">
      <c r="A32" s="82" t="s">
        <v>40</v>
      </c>
      <c r="B32" s="91">
        <v>41183</v>
      </c>
      <c r="C32" s="91">
        <v>41308</v>
      </c>
      <c r="D32" s="84">
        <f t="shared" si="0"/>
        <v>125</v>
      </c>
      <c r="E32" s="85">
        <f t="shared" si="1"/>
        <v>211150</v>
      </c>
      <c r="F32" s="85">
        <f t="shared" si="2"/>
        <v>21120</v>
      </c>
      <c r="G32" s="85">
        <f t="shared" si="3"/>
        <v>232270</v>
      </c>
      <c r="H32" s="92">
        <v>680</v>
      </c>
      <c r="I32" s="92">
        <v>702</v>
      </c>
      <c r="J32" s="87">
        <f t="shared" si="4"/>
        <v>22</v>
      </c>
      <c r="K32" s="88">
        <f t="shared" si="5"/>
        <v>22</v>
      </c>
      <c r="L32" s="87">
        <f t="shared" si="6"/>
        <v>0</v>
      </c>
      <c r="M32" s="89">
        <f t="shared" si="7"/>
        <v>132000</v>
      </c>
      <c r="N32" s="90">
        <f t="shared" si="8"/>
        <v>364270</v>
      </c>
      <c r="O32" s="29">
        <v>2100</v>
      </c>
      <c r="P32" s="29">
        <v>28</v>
      </c>
      <c r="Q32" s="29">
        <v>35000</v>
      </c>
    </row>
    <row r="33" spans="1:17" s="55" customFormat="1" ht="15.75" x14ac:dyDescent="0.25">
      <c r="A33" s="82" t="s">
        <v>41</v>
      </c>
      <c r="B33" s="91">
        <v>40070</v>
      </c>
      <c r="C33" s="91">
        <v>40070</v>
      </c>
      <c r="D33" s="101">
        <f t="shared" si="0"/>
        <v>0</v>
      </c>
      <c r="E33" s="85">
        <f t="shared" si="1"/>
        <v>0</v>
      </c>
      <c r="F33" s="102">
        <f t="shared" si="2"/>
        <v>0</v>
      </c>
      <c r="G33" s="102">
        <f t="shared" si="3"/>
        <v>0</v>
      </c>
      <c r="H33" s="92">
        <v>698</v>
      </c>
      <c r="I33" s="92">
        <v>698</v>
      </c>
      <c r="J33" s="87">
        <f t="shared" si="4"/>
        <v>0</v>
      </c>
      <c r="K33" s="88">
        <f t="shared" si="5"/>
        <v>0</v>
      </c>
      <c r="L33" s="104">
        <f t="shared" si="6"/>
        <v>0</v>
      </c>
      <c r="M33" s="89">
        <f t="shared" si="7"/>
        <v>0</v>
      </c>
      <c r="N33" s="90">
        <f t="shared" si="8"/>
        <v>0</v>
      </c>
      <c r="O33" s="29"/>
      <c r="P33" s="29"/>
      <c r="Q33" s="29"/>
    </row>
    <row r="34" spans="1:17" s="55" customFormat="1" ht="15.75" x14ac:dyDescent="0.25">
      <c r="A34" s="82" t="s">
        <v>42</v>
      </c>
      <c r="B34" s="91">
        <v>43457</v>
      </c>
      <c r="C34" s="91">
        <v>43457</v>
      </c>
      <c r="D34" s="101">
        <f t="shared" si="0"/>
        <v>0</v>
      </c>
      <c r="E34" s="85">
        <f t="shared" si="1"/>
        <v>0</v>
      </c>
      <c r="F34" s="102">
        <f t="shared" si="2"/>
        <v>0</v>
      </c>
      <c r="G34" s="102">
        <f t="shared" si="3"/>
        <v>0</v>
      </c>
      <c r="H34" s="92">
        <v>4059</v>
      </c>
      <c r="I34" s="92">
        <v>4059</v>
      </c>
      <c r="J34" s="87">
        <f t="shared" si="4"/>
        <v>0</v>
      </c>
      <c r="K34" s="88">
        <f t="shared" si="5"/>
        <v>0</v>
      </c>
      <c r="L34" s="104">
        <f t="shared" si="6"/>
        <v>0</v>
      </c>
      <c r="M34" s="89">
        <f t="shared" si="7"/>
        <v>0</v>
      </c>
      <c r="N34" s="90">
        <f t="shared" si="8"/>
        <v>0</v>
      </c>
      <c r="O34" s="29"/>
      <c r="P34" s="29"/>
      <c r="Q34" s="29"/>
    </row>
    <row r="35" spans="1:17" s="55" customFormat="1" ht="15.75" x14ac:dyDescent="0.25">
      <c r="A35" s="82" t="s">
        <v>43</v>
      </c>
      <c r="B35" s="91">
        <v>1326</v>
      </c>
      <c r="C35" s="91">
        <v>1326</v>
      </c>
      <c r="D35" s="101">
        <f t="shared" si="0"/>
        <v>0</v>
      </c>
      <c r="E35" s="85">
        <f t="shared" si="1"/>
        <v>0</v>
      </c>
      <c r="F35" s="102">
        <f t="shared" si="2"/>
        <v>0</v>
      </c>
      <c r="G35" s="102">
        <f t="shared" si="3"/>
        <v>0</v>
      </c>
      <c r="H35" s="92">
        <v>6930</v>
      </c>
      <c r="I35" s="92">
        <v>6930</v>
      </c>
      <c r="J35" s="87">
        <f t="shared" si="4"/>
        <v>0</v>
      </c>
      <c r="K35" s="88">
        <f t="shared" si="5"/>
        <v>0</v>
      </c>
      <c r="L35" s="104">
        <f t="shared" si="6"/>
        <v>0</v>
      </c>
      <c r="M35" s="89">
        <f t="shared" si="7"/>
        <v>0</v>
      </c>
      <c r="N35" s="90">
        <f t="shared" si="8"/>
        <v>0</v>
      </c>
      <c r="O35" s="29">
        <v>2100</v>
      </c>
      <c r="P35" s="29">
        <v>0</v>
      </c>
      <c r="Q35" s="29">
        <v>45000</v>
      </c>
    </row>
    <row r="36" spans="1:17" s="50" customFormat="1" ht="15.75" x14ac:dyDescent="0.25">
      <c r="A36" s="82" t="s">
        <v>44</v>
      </c>
      <c r="B36" s="91">
        <v>6367</v>
      </c>
      <c r="C36" s="91">
        <v>6531</v>
      </c>
      <c r="D36" s="84">
        <f t="shared" si="0"/>
        <v>164</v>
      </c>
      <c r="E36" s="96">
        <f t="shared" si="1"/>
        <v>278780</v>
      </c>
      <c r="F36" s="85">
        <f t="shared" si="2"/>
        <v>27880</v>
      </c>
      <c r="G36" s="85">
        <f t="shared" si="3"/>
        <v>306660</v>
      </c>
      <c r="H36" s="92">
        <v>2715</v>
      </c>
      <c r="I36" s="92">
        <v>2739</v>
      </c>
      <c r="J36" s="98">
        <f t="shared" si="4"/>
        <v>24</v>
      </c>
      <c r="K36" s="88">
        <f t="shared" si="5"/>
        <v>24</v>
      </c>
      <c r="L36" s="87">
        <v>0</v>
      </c>
      <c r="M36" s="89">
        <f t="shared" si="7"/>
        <v>144000</v>
      </c>
      <c r="N36" s="100">
        <f t="shared" si="8"/>
        <v>450660</v>
      </c>
      <c r="O36" s="29">
        <v>2100</v>
      </c>
      <c r="P36" s="29">
        <v>59</v>
      </c>
      <c r="Q36" s="29"/>
    </row>
    <row r="37" spans="1:17" s="53" customFormat="1" ht="15.75" x14ac:dyDescent="0.25">
      <c r="A37" s="82" t="s">
        <v>45</v>
      </c>
      <c r="B37" s="91">
        <v>39180</v>
      </c>
      <c r="C37" s="91">
        <v>39295</v>
      </c>
      <c r="D37" s="84">
        <f t="shared" si="0"/>
        <v>115</v>
      </c>
      <c r="E37" s="85">
        <f t="shared" si="1"/>
        <v>193810</v>
      </c>
      <c r="F37" s="85">
        <f t="shared" si="2"/>
        <v>19380</v>
      </c>
      <c r="G37" s="85">
        <f t="shared" si="3"/>
        <v>213190</v>
      </c>
      <c r="H37" s="92">
        <v>8712</v>
      </c>
      <c r="I37" s="92">
        <v>8732</v>
      </c>
      <c r="J37" s="87">
        <f t="shared" si="4"/>
        <v>20</v>
      </c>
      <c r="K37" s="88">
        <f t="shared" si="5"/>
        <v>20</v>
      </c>
      <c r="L37" s="87">
        <f t="shared" si="6"/>
        <v>0</v>
      </c>
      <c r="M37" s="89">
        <f t="shared" si="7"/>
        <v>120000</v>
      </c>
      <c r="N37" s="90">
        <f t="shared" si="8"/>
        <v>333190</v>
      </c>
      <c r="O37" s="29">
        <v>2100</v>
      </c>
      <c r="P37" s="29">
        <v>4</v>
      </c>
      <c r="Q37" s="29">
        <v>65000</v>
      </c>
    </row>
    <row r="38" spans="1:17" s="52" customFormat="1" ht="15.75" x14ac:dyDescent="0.25">
      <c r="A38" s="82" t="s">
        <v>46</v>
      </c>
      <c r="B38" s="91">
        <v>41546</v>
      </c>
      <c r="C38" s="91">
        <v>41666</v>
      </c>
      <c r="D38" s="101">
        <f t="shared" si="0"/>
        <v>120</v>
      </c>
      <c r="E38" s="105">
        <f t="shared" si="1"/>
        <v>202480</v>
      </c>
      <c r="F38" s="102">
        <f t="shared" si="2"/>
        <v>20250</v>
      </c>
      <c r="G38" s="102">
        <f t="shared" si="3"/>
        <v>222730</v>
      </c>
      <c r="H38" s="92">
        <v>3196</v>
      </c>
      <c r="I38" s="92">
        <v>3221</v>
      </c>
      <c r="J38" s="103">
        <f t="shared" si="4"/>
        <v>25</v>
      </c>
      <c r="K38" s="88">
        <f t="shared" si="5"/>
        <v>25</v>
      </c>
      <c r="L38" s="104">
        <v>0</v>
      </c>
      <c r="M38" s="89">
        <f t="shared" si="7"/>
        <v>150000</v>
      </c>
      <c r="N38" s="100">
        <f t="shared" si="8"/>
        <v>372730</v>
      </c>
      <c r="O38" s="29">
        <v>2100</v>
      </c>
      <c r="P38" s="29">
        <v>53</v>
      </c>
      <c r="Q38" s="29">
        <v>30000</v>
      </c>
    </row>
    <row r="39" spans="1:17" s="50" customFormat="1" ht="15.75" x14ac:dyDescent="0.25">
      <c r="A39" s="82" t="s">
        <v>47</v>
      </c>
      <c r="B39" s="91">
        <v>15081</v>
      </c>
      <c r="C39" s="91">
        <v>15231</v>
      </c>
      <c r="D39" s="84">
        <f t="shared" si="0"/>
        <v>150</v>
      </c>
      <c r="E39" s="96">
        <f t="shared" si="1"/>
        <v>254500</v>
      </c>
      <c r="F39" s="85">
        <f t="shared" si="2"/>
        <v>25450</v>
      </c>
      <c r="G39" s="85">
        <f t="shared" si="3"/>
        <v>279950</v>
      </c>
      <c r="H39" s="92">
        <v>5447</v>
      </c>
      <c r="I39" s="92">
        <v>5469</v>
      </c>
      <c r="J39" s="98">
        <f t="shared" si="4"/>
        <v>22</v>
      </c>
      <c r="K39" s="88">
        <f t="shared" si="5"/>
        <v>22</v>
      </c>
      <c r="L39" s="87">
        <v>0</v>
      </c>
      <c r="M39" s="89">
        <f t="shared" si="7"/>
        <v>132000</v>
      </c>
      <c r="N39" s="100">
        <f t="shared" si="8"/>
        <v>411950</v>
      </c>
      <c r="O39" s="29">
        <v>2100</v>
      </c>
      <c r="P39" s="29">
        <v>11</v>
      </c>
      <c r="Q39" s="29">
        <v>25000</v>
      </c>
    </row>
    <row r="40" spans="1:17" s="53" customFormat="1" ht="15.75" x14ac:dyDescent="0.25">
      <c r="A40" s="82" t="s">
        <v>48</v>
      </c>
      <c r="B40" s="91">
        <v>6483</v>
      </c>
      <c r="C40" s="91">
        <v>6580</v>
      </c>
      <c r="D40" s="84">
        <f t="shared" si="0"/>
        <v>97</v>
      </c>
      <c r="E40" s="85">
        <f t="shared" si="1"/>
        <v>162770</v>
      </c>
      <c r="F40" s="85">
        <f t="shared" si="2"/>
        <v>16280</v>
      </c>
      <c r="G40" s="85">
        <f t="shared" si="3"/>
        <v>179050</v>
      </c>
      <c r="H40" s="92">
        <v>1407</v>
      </c>
      <c r="I40" s="92">
        <v>1422</v>
      </c>
      <c r="J40" s="87">
        <f t="shared" si="4"/>
        <v>15</v>
      </c>
      <c r="K40" s="88">
        <f t="shared" si="5"/>
        <v>15</v>
      </c>
      <c r="L40" s="87">
        <f t="shared" si="6"/>
        <v>0</v>
      </c>
      <c r="M40" s="89">
        <f t="shared" si="7"/>
        <v>90000</v>
      </c>
      <c r="N40" s="90">
        <f t="shared" si="8"/>
        <v>269050</v>
      </c>
      <c r="O40" s="29">
        <v>2100</v>
      </c>
      <c r="P40" s="29">
        <v>27</v>
      </c>
      <c r="Q40" s="29"/>
    </row>
    <row r="41" spans="1:17" s="53" customFormat="1" ht="15.75" x14ac:dyDescent="0.25">
      <c r="A41" s="82" t="s">
        <v>49</v>
      </c>
      <c r="B41" s="91">
        <v>36354</v>
      </c>
      <c r="C41" s="91">
        <v>36446</v>
      </c>
      <c r="D41" s="84">
        <f t="shared" si="0"/>
        <v>92</v>
      </c>
      <c r="E41" s="85">
        <f t="shared" si="1"/>
        <v>154380</v>
      </c>
      <c r="F41" s="85">
        <f t="shared" si="2"/>
        <v>15440</v>
      </c>
      <c r="G41" s="85">
        <f t="shared" si="3"/>
        <v>169820</v>
      </c>
      <c r="H41" s="92">
        <v>6802</v>
      </c>
      <c r="I41" s="92">
        <v>6826</v>
      </c>
      <c r="J41" s="87">
        <f t="shared" si="4"/>
        <v>24</v>
      </c>
      <c r="K41" s="88">
        <f t="shared" si="5"/>
        <v>24</v>
      </c>
      <c r="L41" s="87">
        <v>0</v>
      </c>
      <c r="M41" s="89">
        <f t="shared" si="7"/>
        <v>144000</v>
      </c>
      <c r="N41" s="90">
        <f t="shared" si="8"/>
        <v>313820</v>
      </c>
      <c r="O41" s="29">
        <v>2100</v>
      </c>
      <c r="P41" s="29">
        <v>8</v>
      </c>
      <c r="Q41" s="29">
        <v>30000</v>
      </c>
    </row>
    <row r="42" spans="1:17" s="53" customFormat="1" ht="15.75" x14ac:dyDescent="0.25">
      <c r="A42" s="82" t="s">
        <v>50</v>
      </c>
      <c r="B42" s="91">
        <v>39037</v>
      </c>
      <c r="C42" s="91">
        <v>39220</v>
      </c>
      <c r="D42" s="84">
        <f t="shared" si="0"/>
        <v>183</v>
      </c>
      <c r="E42" s="85">
        <f t="shared" si="1"/>
        <v>311720</v>
      </c>
      <c r="F42" s="85">
        <f t="shared" si="2"/>
        <v>31170</v>
      </c>
      <c r="G42" s="85">
        <f t="shared" si="3"/>
        <v>342890</v>
      </c>
      <c r="H42" s="92">
        <v>3223</v>
      </c>
      <c r="I42" s="92">
        <v>3246</v>
      </c>
      <c r="J42" s="87">
        <f t="shared" si="4"/>
        <v>23</v>
      </c>
      <c r="K42" s="88">
        <f t="shared" si="5"/>
        <v>23</v>
      </c>
      <c r="L42" s="87">
        <v>0</v>
      </c>
      <c r="M42" s="89">
        <f t="shared" si="7"/>
        <v>138000</v>
      </c>
      <c r="N42" s="90">
        <f t="shared" si="8"/>
        <v>480890</v>
      </c>
      <c r="O42" s="29">
        <v>2100</v>
      </c>
      <c r="P42" s="29">
        <v>8</v>
      </c>
      <c r="Q42" s="29">
        <v>35000</v>
      </c>
    </row>
    <row r="43" spans="1:17" s="53" customFormat="1" ht="15.75" x14ac:dyDescent="0.25">
      <c r="A43" s="82" t="s">
        <v>51</v>
      </c>
      <c r="B43" s="91">
        <v>34476</v>
      </c>
      <c r="C43" s="91">
        <v>34541</v>
      </c>
      <c r="D43" s="84">
        <f t="shared" si="0"/>
        <v>65</v>
      </c>
      <c r="E43" s="85">
        <f t="shared" si="1"/>
        <v>109070</v>
      </c>
      <c r="F43" s="85">
        <f t="shared" si="2"/>
        <v>10910</v>
      </c>
      <c r="G43" s="85">
        <f t="shared" si="3"/>
        <v>119980</v>
      </c>
      <c r="H43" s="92">
        <v>2352</v>
      </c>
      <c r="I43" s="92">
        <v>2363</v>
      </c>
      <c r="J43" s="87">
        <f t="shared" si="4"/>
        <v>11</v>
      </c>
      <c r="K43" s="88">
        <f t="shared" si="5"/>
        <v>11</v>
      </c>
      <c r="L43" s="87">
        <f t="shared" si="6"/>
        <v>0</v>
      </c>
      <c r="M43" s="89">
        <f t="shared" si="7"/>
        <v>66000</v>
      </c>
      <c r="N43" s="90">
        <f t="shared" si="8"/>
        <v>185980</v>
      </c>
      <c r="O43" s="29">
        <v>2100</v>
      </c>
      <c r="P43" s="29">
        <v>29</v>
      </c>
      <c r="Q43" s="29"/>
    </row>
    <row r="44" spans="1:17" s="50" customFormat="1" ht="15.75" x14ac:dyDescent="0.25">
      <c r="A44" s="82" t="s">
        <v>52</v>
      </c>
      <c r="B44" s="91">
        <v>42725</v>
      </c>
      <c r="C44" s="91">
        <v>42816</v>
      </c>
      <c r="D44" s="84">
        <f t="shared" si="0"/>
        <v>91</v>
      </c>
      <c r="E44" s="96">
        <f t="shared" si="1"/>
        <v>152700</v>
      </c>
      <c r="F44" s="85">
        <f t="shared" si="2"/>
        <v>15270</v>
      </c>
      <c r="G44" s="85">
        <f t="shared" si="3"/>
        <v>167970</v>
      </c>
      <c r="H44" s="92">
        <v>3374</v>
      </c>
      <c r="I44" s="92">
        <v>3390</v>
      </c>
      <c r="J44" s="98">
        <f t="shared" si="4"/>
        <v>16</v>
      </c>
      <c r="K44" s="88">
        <f t="shared" si="5"/>
        <v>16</v>
      </c>
      <c r="L44" s="87">
        <f t="shared" si="6"/>
        <v>0</v>
      </c>
      <c r="M44" s="89">
        <f t="shared" si="7"/>
        <v>96000</v>
      </c>
      <c r="N44" s="100">
        <f t="shared" si="8"/>
        <v>263970</v>
      </c>
      <c r="O44" s="29">
        <v>2100</v>
      </c>
      <c r="P44" s="29">
        <v>22</v>
      </c>
      <c r="Q44" s="29"/>
    </row>
    <row r="45" spans="1:17" s="50" customFormat="1" ht="15.75" x14ac:dyDescent="0.25">
      <c r="A45" s="82" t="s">
        <v>53</v>
      </c>
      <c r="B45" s="91">
        <v>37848</v>
      </c>
      <c r="C45" s="91">
        <v>38063</v>
      </c>
      <c r="D45" s="84">
        <f t="shared" si="0"/>
        <v>215</v>
      </c>
      <c r="E45" s="96">
        <f t="shared" si="1"/>
        <v>371410</v>
      </c>
      <c r="F45" s="85">
        <f t="shared" si="2"/>
        <v>37140</v>
      </c>
      <c r="G45" s="85">
        <f t="shared" si="3"/>
        <v>408550</v>
      </c>
      <c r="H45" s="92">
        <v>870</v>
      </c>
      <c r="I45" s="92">
        <v>897</v>
      </c>
      <c r="J45" s="98">
        <f t="shared" si="4"/>
        <v>27</v>
      </c>
      <c r="K45" s="88">
        <f t="shared" si="5"/>
        <v>27</v>
      </c>
      <c r="L45" s="87">
        <v>0</v>
      </c>
      <c r="M45" s="89">
        <f t="shared" si="7"/>
        <v>162000</v>
      </c>
      <c r="N45" s="100">
        <f t="shared" si="8"/>
        <v>570550</v>
      </c>
      <c r="O45" s="29">
        <v>2100</v>
      </c>
      <c r="P45" s="29">
        <v>15</v>
      </c>
      <c r="Q45" s="29"/>
    </row>
    <row r="46" spans="1:17" s="50" customFormat="1" ht="15.75" x14ac:dyDescent="0.25">
      <c r="A46" s="82" t="s">
        <v>54</v>
      </c>
      <c r="B46" s="91">
        <v>38455</v>
      </c>
      <c r="C46" s="91">
        <v>38620</v>
      </c>
      <c r="D46" s="84">
        <f t="shared" si="0"/>
        <v>165</v>
      </c>
      <c r="E46" s="96">
        <f t="shared" si="1"/>
        <v>280510</v>
      </c>
      <c r="F46" s="85">
        <f t="shared" si="2"/>
        <v>28050</v>
      </c>
      <c r="G46" s="85">
        <f t="shared" si="3"/>
        <v>308560</v>
      </c>
      <c r="H46" s="92">
        <v>2554</v>
      </c>
      <c r="I46" s="92">
        <v>2576</v>
      </c>
      <c r="J46" s="98">
        <f t="shared" si="4"/>
        <v>22</v>
      </c>
      <c r="K46" s="88">
        <f t="shared" si="5"/>
        <v>22</v>
      </c>
      <c r="L46" s="87">
        <f t="shared" si="6"/>
        <v>0</v>
      </c>
      <c r="M46" s="89">
        <f t="shared" si="7"/>
        <v>132000</v>
      </c>
      <c r="N46" s="100">
        <f t="shared" si="8"/>
        <v>440560</v>
      </c>
      <c r="O46" s="29">
        <v>2100</v>
      </c>
      <c r="P46" s="29">
        <v>8</v>
      </c>
      <c r="Q46" s="29">
        <v>10000</v>
      </c>
    </row>
    <row r="47" spans="1:17" s="53" customFormat="1" ht="15.75" x14ac:dyDescent="0.25">
      <c r="A47" s="82" t="s">
        <v>55</v>
      </c>
      <c r="B47" s="91">
        <v>38906</v>
      </c>
      <c r="C47" s="91">
        <v>39039</v>
      </c>
      <c r="D47" s="84">
        <f t="shared" si="0"/>
        <v>133</v>
      </c>
      <c r="E47" s="85">
        <f t="shared" si="1"/>
        <v>225020</v>
      </c>
      <c r="F47" s="85">
        <f t="shared" si="2"/>
        <v>22500</v>
      </c>
      <c r="G47" s="85">
        <f>E47+F47</f>
        <v>247520</v>
      </c>
      <c r="H47" s="92">
        <v>2233</v>
      </c>
      <c r="I47" s="92">
        <v>2251</v>
      </c>
      <c r="J47" s="87">
        <f t="shared" si="4"/>
        <v>18</v>
      </c>
      <c r="K47" s="88">
        <f t="shared" si="5"/>
        <v>18</v>
      </c>
      <c r="L47" s="87">
        <f t="shared" si="6"/>
        <v>0</v>
      </c>
      <c r="M47" s="89">
        <f t="shared" si="7"/>
        <v>108000</v>
      </c>
      <c r="N47" s="90">
        <f t="shared" si="8"/>
        <v>355520</v>
      </c>
      <c r="O47" s="29">
        <v>2100</v>
      </c>
      <c r="P47" s="29">
        <v>12</v>
      </c>
      <c r="Q47" s="29">
        <v>10000</v>
      </c>
    </row>
    <row r="48" spans="1:17" s="53" customFormat="1" ht="15.75" x14ac:dyDescent="0.25">
      <c r="A48" s="82" t="s">
        <v>56</v>
      </c>
      <c r="B48" s="91">
        <v>39017</v>
      </c>
      <c r="C48" s="91">
        <v>39158</v>
      </c>
      <c r="D48" s="84">
        <f t="shared" si="0"/>
        <v>141</v>
      </c>
      <c r="E48" s="85">
        <f t="shared" si="1"/>
        <v>238890</v>
      </c>
      <c r="F48" s="85">
        <f t="shared" si="2"/>
        <v>23890</v>
      </c>
      <c r="G48" s="85">
        <f t="shared" si="3"/>
        <v>262780</v>
      </c>
      <c r="H48" s="92">
        <v>1207</v>
      </c>
      <c r="I48" s="92">
        <v>1225</v>
      </c>
      <c r="J48" s="87">
        <f t="shared" si="4"/>
        <v>18</v>
      </c>
      <c r="K48" s="88">
        <f t="shared" si="5"/>
        <v>18</v>
      </c>
      <c r="L48" s="87">
        <f t="shared" si="6"/>
        <v>0</v>
      </c>
      <c r="M48" s="89">
        <f t="shared" si="7"/>
        <v>108000</v>
      </c>
      <c r="N48" s="90">
        <f t="shared" si="8"/>
        <v>370780</v>
      </c>
      <c r="O48" s="29">
        <v>2100</v>
      </c>
      <c r="P48" s="29">
        <v>8</v>
      </c>
      <c r="Q48" s="29">
        <v>15000</v>
      </c>
    </row>
    <row r="49" spans="1:19" s="53" customFormat="1" ht="15.75" x14ac:dyDescent="0.25">
      <c r="A49" s="82" t="s">
        <v>57</v>
      </c>
      <c r="B49" s="91">
        <v>38076</v>
      </c>
      <c r="C49" s="91">
        <v>38188</v>
      </c>
      <c r="D49" s="84">
        <f t="shared" si="0"/>
        <v>112</v>
      </c>
      <c r="E49" s="85">
        <f t="shared" si="1"/>
        <v>188610</v>
      </c>
      <c r="F49" s="85">
        <f t="shared" si="2"/>
        <v>18860</v>
      </c>
      <c r="G49" s="85">
        <f t="shared" si="3"/>
        <v>207470</v>
      </c>
      <c r="H49" s="92">
        <v>4672</v>
      </c>
      <c r="I49" s="92">
        <v>4697</v>
      </c>
      <c r="J49" s="87">
        <f t="shared" si="4"/>
        <v>25</v>
      </c>
      <c r="K49" s="88">
        <f t="shared" si="5"/>
        <v>25</v>
      </c>
      <c r="L49" s="87">
        <f t="shared" si="6"/>
        <v>0</v>
      </c>
      <c r="M49" s="89">
        <f t="shared" si="7"/>
        <v>150000</v>
      </c>
      <c r="N49" s="90">
        <f t="shared" si="8"/>
        <v>357470</v>
      </c>
      <c r="O49" s="29">
        <v>2100</v>
      </c>
      <c r="P49" s="29">
        <v>3</v>
      </c>
      <c r="Q49" s="29">
        <v>20000</v>
      </c>
    </row>
    <row r="50" spans="1:19" s="53" customFormat="1" ht="15.75" x14ac:dyDescent="0.25">
      <c r="A50" s="82" t="s">
        <v>58</v>
      </c>
      <c r="B50" s="91">
        <v>9369</v>
      </c>
      <c r="C50" s="91">
        <v>9486</v>
      </c>
      <c r="D50" s="84">
        <f t="shared" si="0"/>
        <v>117</v>
      </c>
      <c r="E50" s="85">
        <f t="shared" si="1"/>
        <v>197280</v>
      </c>
      <c r="F50" s="85">
        <f t="shared" si="2"/>
        <v>19730</v>
      </c>
      <c r="G50" s="85">
        <f t="shared" si="3"/>
        <v>217010</v>
      </c>
      <c r="H50" s="92">
        <v>823</v>
      </c>
      <c r="I50" s="92">
        <v>842</v>
      </c>
      <c r="J50" s="87">
        <f t="shared" si="4"/>
        <v>19</v>
      </c>
      <c r="K50" s="88">
        <f t="shared" si="5"/>
        <v>19</v>
      </c>
      <c r="L50" s="87">
        <f t="shared" si="6"/>
        <v>0</v>
      </c>
      <c r="M50" s="89">
        <f t="shared" si="7"/>
        <v>114000</v>
      </c>
      <c r="N50" s="90">
        <f t="shared" si="8"/>
        <v>331010</v>
      </c>
      <c r="O50" s="29">
        <v>2100</v>
      </c>
      <c r="P50" s="29">
        <v>0</v>
      </c>
      <c r="Q50" s="29">
        <v>40000</v>
      </c>
    </row>
    <row r="51" spans="1:19" s="53" customFormat="1" ht="15.75" x14ac:dyDescent="0.25">
      <c r="A51" s="82" t="s">
        <v>59</v>
      </c>
      <c r="B51" s="91">
        <v>35357</v>
      </c>
      <c r="C51" s="91">
        <v>35486</v>
      </c>
      <c r="D51" s="84">
        <f t="shared" si="0"/>
        <v>129</v>
      </c>
      <c r="E51" s="96">
        <f t="shared" si="1"/>
        <v>218090</v>
      </c>
      <c r="F51" s="85">
        <f t="shared" si="2"/>
        <v>21810</v>
      </c>
      <c r="G51" s="85">
        <f t="shared" si="3"/>
        <v>239900</v>
      </c>
      <c r="H51" s="92">
        <v>196</v>
      </c>
      <c r="I51" s="92">
        <v>205</v>
      </c>
      <c r="J51" s="98">
        <f t="shared" si="4"/>
        <v>9</v>
      </c>
      <c r="K51" s="88">
        <f t="shared" si="5"/>
        <v>9</v>
      </c>
      <c r="L51" s="87">
        <f t="shared" si="6"/>
        <v>0</v>
      </c>
      <c r="M51" s="89">
        <f t="shared" si="7"/>
        <v>54000</v>
      </c>
      <c r="N51" s="100">
        <f t="shared" si="8"/>
        <v>293900</v>
      </c>
      <c r="O51" s="29">
        <v>2100</v>
      </c>
      <c r="P51" s="29">
        <v>16</v>
      </c>
      <c r="Q51" s="29">
        <v>15000</v>
      </c>
    </row>
    <row r="52" spans="1:19" s="50" customFormat="1" ht="15.75" x14ac:dyDescent="0.25">
      <c r="A52" s="82" t="s">
        <v>60</v>
      </c>
      <c r="B52" s="91">
        <v>6691</v>
      </c>
      <c r="C52" s="91">
        <v>6823</v>
      </c>
      <c r="D52" s="84">
        <f t="shared" si="0"/>
        <v>132</v>
      </c>
      <c r="E52" s="96">
        <f t="shared" si="1"/>
        <v>223290</v>
      </c>
      <c r="F52" s="85">
        <f t="shared" si="2"/>
        <v>22330</v>
      </c>
      <c r="G52" s="85">
        <f t="shared" si="3"/>
        <v>245620</v>
      </c>
      <c r="H52" s="92">
        <v>1235</v>
      </c>
      <c r="I52" s="92" t="s">
        <v>111</v>
      </c>
      <c r="J52" s="98">
        <v>16</v>
      </c>
      <c r="K52" s="88">
        <f t="shared" si="5"/>
        <v>16</v>
      </c>
      <c r="L52" s="87">
        <v>0</v>
      </c>
      <c r="M52" s="89">
        <f t="shared" si="7"/>
        <v>96000</v>
      </c>
      <c r="N52" s="100">
        <f t="shared" si="8"/>
        <v>341620</v>
      </c>
      <c r="O52" s="29">
        <v>2100</v>
      </c>
      <c r="P52" s="29">
        <v>36</v>
      </c>
      <c r="Q52" s="29"/>
    </row>
    <row r="53" spans="1:19" s="55" customFormat="1" ht="15.75" x14ac:dyDescent="0.25">
      <c r="A53" s="82" t="s">
        <v>61</v>
      </c>
      <c r="B53" s="91">
        <v>35559</v>
      </c>
      <c r="C53" s="91">
        <v>35673</v>
      </c>
      <c r="D53" s="84">
        <f t="shared" si="0"/>
        <v>114</v>
      </c>
      <c r="E53" s="85">
        <f t="shared" si="1"/>
        <v>192080</v>
      </c>
      <c r="F53" s="85">
        <f t="shared" si="2"/>
        <v>19210</v>
      </c>
      <c r="G53" s="85">
        <f t="shared" si="3"/>
        <v>211290</v>
      </c>
      <c r="H53" s="92">
        <v>3867</v>
      </c>
      <c r="I53" s="92">
        <v>3892</v>
      </c>
      <c r="J53" s="87">
        <f t="shared" si="4"/>
        <v>25</v>
      </c>
      <c r="K53" s="88">
        <f t="shared" si="5"/>
        <v>25</v>
      </c>
      <c r="L53" s="104">
        <f t="shared" si="6"/>
        <v>0</v>
      </c>
      <c r="M53" s="89">
        <f t="shared" si="7"/>
        <v>150000</v>
      </c>
      <c r="N53" s="90">
        <f t="shared" si="8"/>
        <v>361290</v>
      </c>
      <c r="O53" s="29">
        <v>2100</v>
      </c>
      <c r="P53" s="29">
        <v>27</v>
      </c>
      <c r="Q53" s="29">
        <v>45000</v>
      </c>
      <c r="R53" s="58"/>
    </row>
    <row r="54" spans="1:19" s="55" customFormat="1" ht="15.75" x14ac:dyDescent="0.25">
      <c r="A54" s="82" t="s">
        <v>62</v>
      </c>
      <c r="B54" s="91">
        <v>36880</v>
      </c>
      <c r="C54" s="91">
        <v>36970</v>
      </c>
      <c r="D54" s="84">
        <f t="shared" si="0"/>
        <v>90</v>
      </c>
      <c r="E54" s="85">
        <f t="shared" si="1"/>
        <v>151020</v>
      </c>
      <c r="F54" s="85">
        <f t="shared" si="2"/>
        <v>15100</v>
      </c>
      <c r="G54" s="85">
        <f t="shared" si="3"/>
        <v>166120</v>
      </c>
      <c r="H54" s="92">
        <v>1118</v>
      </c>
      <c r="I54" s="92">
        <v>1140</v>
      </c>
      <c r="J54" s="87">
        <f t="shared" si="4"/>
        <v>22</v>
      </c>
      <c r="K54" s="88">
        <f t="shared" si="5"/>
        <v>22</v>
      </c>
      <c r="L54" s="104">
        <v>0</v>
      </c>
      <c r="M54" s="89">
        <f t="shared" si="7"/>
        <v>132000</v>
      </c>
      <c r="N54" s="90">
        <f t="shared" si="8"/>
        <v>298120</v>
      </c>
      <c r="O54" s="29">
        <v>2100</v>
      </c>
      <c r="P54" s="29">
        <v>6</v>
      </c>
      <c r="Q54" s="29">
        <v>20000</v>
      </c>
    </row>
    <row r="55" spans="1:19" s="53" customFormat="1" ht="15.75" x14ac:dyDescent="0.25">
      <c r="A55" s="82" t="s">
        <v>63</v>
      </c>
      <c r="B55" s="91">
        <v>38762</v>
      </c>
      <c r="C55" s="91">
        <v>38941</v>
      </c>
      <c r="D55" s="84">
        <f t="shared" si="0"/>
        <v>179</v>
      </c>
      <c r="E55" s="85">
        <f t="shared" si="1"/>
        <v>304790</v>
      </c>
      <c r="F55" s="85">
        <f t="shared" si="2"/>
        <v>30480</v>
      </c>
      <c r="G55" s="85">
        <f t="shared" si="3"/>
        <v>335270</v>
      </c>
      <c r="H55" s="92">
        <v>357</v>
      </c>
      <c r="I55" s="92">
        <v>377</v>
      </c>
      <c r="J55" s="87">
        <f t="shared" si="4"/>
        <v>20</v>
      </c>
      <c r="K55" s="88">
        <f t="shared" si="5"/>
        <v>20</v>
      </c>
      <c r="L55" s="87">
        <f t="shared" si="6"/>
        <v>0</v>
      </c>
      <c r="M55" s="89">
        <f t="shared" si="7"/>
        <v>120000</v>
      </c>
      <c r="N55" s="90">
        <f t="shared" si="8"/>
        <v>455270</v>
      </c>
      <c r="O55" s="29">
        <v>2100</v>
      </c>
      <c r="P55" s="29">
        <v>29</v>
      </c>
      <c r="Q55" s="29">
        <v>10000</v>
      </c>
      <c r="S55" s="57"/>
    </row>
    <row r="56" spans="1:19" s="53" customFormat="1" ht="15.75" x14ac:dyDescent="0.25">
      <c r="A56" s="82" t="s">
        <v>64</v>
      </c>
      <c r="B56" s="91">
        <v>37544</v>
      </c>
      <c r="C56" s="91">
        <v>37760</v>
      </c>
      <c r="D56" s="84">
        <f t="shared" si="0"/>
        <v>216</v>
      </c>
      <c r="E56" s="85">
        <f t="shared" si="1"/>
        <v>373420</v>
      </c>
      <c r="F56" s="85">
        <f t="shared" si="2"/>
        <v>37340</v>
      </c>
      <c r="G56" s="85">
        <f t="shared" si="3"/>
        <v>410760</v>
      </c>
      <c r="H56" s="92">
        <v>1073</v>
      </c>
      <c r="I56" s="92">
        <v>1093</v>
      </c>
      <c r="J56" s="87">
        <f t="shared" si="4"/>
        <v>20</v>
      </c>
      <c r="K56" s="88">
        <f t="shared" si="5"/>
        <v>20</v>
      </c>
      <c r="L56" s="87">
        <f t="shared" si="6"/>
        <v>0</v>
      </c>
      <c r="M56" s="89">
        <f t="shared" si="7"/>
        <v>120000</v>
      </c>
      <c r="N56" s="90">
        <f t="shared" si="8"/>
        <v>530760</v>
      </c>
      <c r="O56" s="29">
        <v>2100</v>
      </c>
      <c r="P56" s="29">
        <v>30</v>
      </c>
      <c r="Q56" s="29">
        <v>35000</v>
      </c>
    </row>
    <row r="57" spans="1:19" s="53" customFormat="1" ht="15.75" x14ac:dyDescent="0.25">
      <c r="A57" s="82" t="s">
        <v>65</v>
      </c>
      <c r="B57" s="91">
        <v>39010</v>
      </c>
      <c r="C57" s="91">
        <v>39148</v>
      </c>
      <c r="D57" s="84">
        <f t="shared" si="0"/>
        <v>138</v>
      </c>
      <c r="E57" s="85">
        <f t="shared" si="1"/>
        <v>233690</v>
      </c>
      <c r="F57" s="85">
        <f t="shared" si="2"/>
        <v>23370</v>
      </c>
      <c r="G57" s="85">
        <f t="shared" si="3"/>
        <v>257060</v>
      </c>
      <c r="H57" s="92">
        <v>4579</v>
      </c>
      <c r="I57" s="92">
        <v>4607</v>
      </c>
      <c r="J57" s="87">
        <f t="shared" si="4"/>
        <v>28</v>
      </c>
      <c r="K57" s="88">
        <f t="shared" si="5"/>
        <v>28</v>
      </c>
      <c r="L57" s="87">
        <f t="shared" si="6"/>
        <v>0</v>
      </c>
      <c r="M57" s="89">
        <f t="shared" si="7"/>
        <v>168000</v>
      </c>
      <c r="N57" s="90">
        <f t="shared" si="8"/>
        <v>425060</v>
      </c>
      <c r="O57" s="29">
        <v>2100</v>
      </c>
      <c r="P57" s="29">
        <v>31</v>
      </c>
      <c r="Q57" s="29"/>
    </row>
    <row r="58" spans="1:19" s="53" customFormat="1" ht="15.75" x14ac:dyDescent="0.25">
      <c r="A58" s="82" t="s">
        <v>66</v>
      </c>
      <c r="B58" s="91">
        <v>31230</v>
      </c>
      <c r="C58" s="91">
        <v>31379</v>
      </c>
      <c r="D58" s="84">
        <f t="shared" si="0"/>
        <v>149</v>
      </c>
      <c r="E58" s="85">
        <f t="shared" si="1"/>
        <v>252770</v>
      </c>
      <c r="F58" s="85">
        <f t="shared" si="2"/>
        <v>25280</v>
      </c>
      <c r="G58" s="85">
        <f t="shared" si="3"/>
        <v>278050</v>
      </c>
      <c r="H58" s="92">
        <v>3116</v>
      </c>
      <c r="I58" s="92">
        <v>3137</v>
      </c>
      <c r="J58" s="87">
        <f t="shared" si="4"/>
        <v>21</v>
      </c>
      <c r="K58" s="88">
        <f t="shared" si="5"/>
        <v>21</v>
      </c>
      <c r="L58" s="87">
        <f t="shared" si="6"/>
        <v>0</v>
      </c>
      <c r="M58" s="89">
        <f t="shared" si="7"/>
        <v>126000</v>
      </c>
      <c r="N58" s="90">
        <f t="shared" si="8"/>
        <v>404050</v>
      </c>
      <c r="O58" s="29">
        <v>2100</v>
      </c>
      <c r="P58" s="29">
        <v>29</v>
      </c>
      <c r="Q58" s="29">
        <v>15000</v>
      </c>
    </row>
    <row r="59" spans="1:19" s="50" customFormat="1" ht="15.75" x14ac:dyDescent="0.25">
      <c r="A59" s="82" t="s">
        <v>67</v>
      </c>
      <c r="B59" s="91">
        <v>13402</v>
      </c>
      <c r="C59" s="91">
        <v>13558</v>
      </c>
      <c r="D59" s="84">
        <f t="shared" si="0"/>
        <v>156</v>
      </c>
      <c r="E59" s="96">
        <f t="shared" si="1"/>
        <v>264900</v>
      </c>
      <c r="F59" s="85">
        <f t="shared" si="2"/>
        <v>26490</v>
      </c>
      <c r="G59" s="85">
        <f t="shared" si="3"/>
        <v>291390</v>
      </c>
      <c r="H59" s="92">
        <v>449</v>
      </c>
      <c r="I59" s="92">
        <v>472</v>
      </c>
      <c r="J59" s="98">
        <f t="shared" si="4"/>
        <v>23</v>
      </c>
      <c r="K59" s="88">
        <f t="shared" si="5"/>
        <v>23</v>
      </c>
      <c r="L59" s="87">
        <v>0</v>
      </c>
      <c r="M59" s="89">
        <f t="shared" si="7"/>
        <v>138000</v>
      </c>
      <c r="N59" s="100">
        <f t="shared" si="8"/>
        <v>429390</v>
      </c>
      <c r="O59" s="30">
        <v>2100</v>
      </c>
      <c r="P59" s="30">
        <v>5</v>
      </c>
      <c r="Q59" s="30">
        <v>10000</v>
      </c>
    </row>
    <row r="60" spans="1:19" s="50" customFormat="1" ht="15.75" x14ac:dyDescent="0.25">
      <c r="A60" s="82" t="s">
        <v>68</v>
      </c>
      <c r="B60" s="91">
        <v>39044</v>
      </c>
      <c r="C60" s="91">
        <v>39196</v>
      </c>
      <c r="D60" s="84">
        <f t="shared" si="0"/>
        <v>152</v>
      </c>
      <c r="E60" s="96">
        <f t="shared" si="1"/>
        <v>257970</v>
      </c>
      <c r="F60" s="85">
        <f t="shared" si="2"/>
        <v>25800</v>
      </c>
      <c r="G60" s="85">
        <f t="shared" si="3"/>
        <v>283770</v>
      </c>
      <c r="H60" s="92">
        <v>50</v>
      </c>
      <c r="I60" s="92">
        <v>62</v>
      </c>
      <c r="J60" s="98">
        <f t="shared" si="4"/>
        <v>12</v>
      </c>
      <c r="K60" s="88">
        <f t="shared" si="5"/>
        <v>12</v>
      </c>
      <c r="L60" s="87">
        <f t="shared" si="6"/>
        <v>0</v>
      </c>
      <c r="M60" s="89">
        <f t="shared" si="7"/>
        <v>72000</v>
      </c>
      <c r="N60" s="100">
        <f t="shared" si="8"/>
        <v>355770</v>
      </c>
      <c r="O60" s="29">
        <v>2100</v>
      </c>
      <c r="P60" s="29">
        <v>8</v>
      </c>
      <c r="Q60" s="29">
        <v>10000</v>
      </c>
    </row>
    <row r="61" spans="1:19" s="53" customFormat="1" ht="15.75" x14ac:dyDescent="0.25">
      <c r="A61" s="82" t="s">
        <v>69</v>
      </c>
      <c r="B61" s="91">
        <v>45609</v>
      </c>
      <c r="C61" s="91">
        <v>45756</v>
      </c>
      <c r="D61" s="84">
        <f t="shared" si="0"/>
        <v>147</v>
      </c>
      <c r="E61" s="85">
        <f t="shared" si="1"/>
        <v>249300</v>
      </c>
      <c r="F61" s="85">
        <f t="shared" si="2"/>
        <v>24930</v>
      </c>
      <c r="G61" s="85">
        <f t="shared" si="3"/>
        <v>274230</v>
      </c>
      <c r="H61" s="92">
        <v>427</v>
      </c>
      <c r="I61" s="92">
        <v>451</v>
      </c>
      <c r="J61" s="87">
        <f t="shared" si="4"/>
        <v>24</v>
      </c>
      <c r="K61" s="88">
        <f t="shared" si="5"/>
        <v>24</v>
      </c>
      <c r="L61" s="87">
        <v>0</v>
      </c>
      <c r="M61" s="89">
        <f t="shared" si="7"/>
        <v>144000</v>
      </c>
      <c r="N61" s="90">
        <f t="shared" si="8"/>
        <v>418230</v>
      </c>
      <c r="O61" s="29">
        <v>2100</v>
      </c>
      <c r="P61" s="29">
        <v>22</v>
      </c>
      <c r="Q61" s="29">
        <v>30000</v>
      </c>
    </row>
    <row r="62" spans="1:19" s="53" customFormat="1" ht="15.75" x14ac:dyDescent="0.25">
      <c r="A62" s="82" t="s">
        <v>70</v>
      </c>
      <c r="B62" s="91">
        <v>41730</v>
      </c>
      <c r="C62" s="91">
        <v>41823</v>
      </c>
      <c r="D62" s="84">
        <f t="shared" si="0"/>
        <v>93</v>
      </c>
      <c r="E62" s="85">
        <f t="shared" si="1"/>
        <v>156050</v>
      </c>
      <c r="F62" s="85">
        <f t="shared" si="2"/>
        <v>15610</v>
      </c>
      <c r="G62" s="85">
        <f t="shared" si="3"/>
        <v>171660</v>
      </c>
      <c r="H62" s="92">
        <v>2040</v>
      </c>
      <c r="I62" s="92">
        <v>2056</v>
      </c>
      <c r="J62" s="87">
        <f t="shared" si="4"/>
        <v>16</v>
      </c>
      <c r="K62" s="88">
        <f t="shared" si="5"/>
        <v>16</v>
      </c>
      <c r="L62" s="87">
        <f t="shared" si="6"/>
        <v>0</v>
      </c>
      <c r="M62" s="89">
        <f t="shared" si="7"/>
        <v>96000</v>
      </c>
      <c r="N62" s="90">
        <f t="shared" si="8"/>
        <v>267660</v>
      </c>
      <c r="O62" s="29">
        <v>2100</v>
      </c>
      <c r="P62" s="29">
        <v>37</v>
      </c>
      <c r="Q62" s="29">
        <v>40000</v>
      </c>
    </row>
    <row r="63" spans="1:19" s="53" customFormat="1" ht="15.75" x14ac:dyDescent="0.25">
      <c r="A63" s="82" t="s">
        <v>71</v>
      </c>
      <c r="B63" s="91">
        <v>34730</v>
      </c>
      <c r="C63" s="91">
        <v>34854</v>
      </c>
      <c r="D63" s="84">
        <f t="shared" si="0"/>
        <v>124</v>
      </c>
      <c r="E63" s="85">
        <f t="shared" si="1"/>
        <v>209420</v>
      </c>
      <c r="F63" s="85">
        <f t="shared" si="2"/>
        <v>20940</v>
      </c>
      <c r="G63" s="85">
        <f t="shared" si="3"/>
        <v>230360</v>
      </c>
      <c r="H63" s="92">
        <v>311</v>
      </c>
      <c r="I63" s="92">
        <v>331</v>
      </c>
      <c r="J63" s="87">
        <f t="shared" si="4"/>
        <v>20</v>
      </c>
      <c r="K63" s="88">
        <f t="shared" si="5"/>
        <v>20</v>
      </c>
      <c r="L63" s="87">
        <f t="shared" si="6"/>
        <v>0</v>
      </c>
      <c r="M63" s="89">
        <f t="shared" si="7"/>
        <v>120000</v>
      </c>
      <c r="N63" s="90">
        <f t="shared" si="8"/>
        <v>350360</v>
      </c>
      <c r="O63" s="29">
        <v>2100</v>
      </c>
      <c r="P63" s="29">
        <v>40</v>
      </c>
      <c r="Q63" s="29">
        <v>10000</v>
      </c>
    </row>
    <row r="64" spans="1:19" s="53" customFormat="1" ht="15.75" x14ac:dyDescent="0.25">
      <c r="A64" s="82" t="s">
        <v>72</v>
      </c>
      <c r="B64" s="91">
        <v>37381</v>
      </c>
      <c r="C64" s="91">
        <v>37460</v>
      </c>
      <c r="D64" s="84">
        <f t="shared" si="0"/>
        <v>79</v>
      </c>
      <c r="E64" s="85">
        <f t="shared" si="1"/>
        <v>132560</v>
      </c>
      <c r="F64" s="85">
        <f t="shared" si="2"/>
        <v>13260</v>
      </c>
      <c r="G64" s="85">
        <f t="shared" si="3"/>
        <v>145820</v>
      </c>
      <c r="H64" s="92">
        <v>611</v>
      </c>
      <c r="I64" s="92">
        <v>620</v>
      </c>
      <c r="J64" s="87">
        <f t="shared" si="4"/>
        <v>9</v>
      </c>
      <c r="K64" s="88">
        <f t="shared" si="5"/>
        <v>9</v>
      </c>
      <c r="L64" s="87">
        <f t="shared" si="6"/>
        <v>0</v>
      </c>
      <c r="M64" s="89">
        <f t="shared" si="7"/>
        <v>54000</v>
      </c>
      <c r="N64" s="90">
        <f t="shared" si="8"/>
        <v>199820</v>
      </c>
      <c r="O64" s="29">
        <v>2100</v>
      </c>
      <c r="P64" s="29">
        <v>65</v>
      </c>
      <c r="Q64" s="29">
        <v>45000</v>
      </c>
    </row>
    <row r="65" spans="1:19" s="53" customFormat="1" ht="15.75" x14ac:dyDescent="0.25">
      <c r="A65" s="82" t="s">
        <v>73</v>
      </c>
      <c r="B65" s="91">
        <v>40605</v>
      </c>
      <c r="C65" s="91">
        <v>40751</v>
      </c>
      <c r="D65" s="84">
        <f t="shared" si="0"/>
        <v>146</v>
      </c>
      <c r="E65" s="85">
        <f t="shared" si="1"/>
        <v>247560</v>
      </c>
      <c r="F65" s="85">
        <f t="shared" si="2"/>
        <v>24760</v>
      </c>
      <c r="G65" s="85">
        <f t="shared" si="3"/>
        <v>272320</v>
      </c>
      <c r="H65" s="92">
        <v>29</v>
      </c>
      <c r="I65" s="92">
        <v>50</v>
      </c>
      <c r="J65" s="87">
        <f t="shared" si="4"/>
        <v>21</v>
      </c>
      <c r="K65" s="88">
        <f t="shared" si="5"/>
        <v>21</v>
      </c>
      <c r="L65" s="87">
        <f t="shared" si="6"/>
        <v>0</v>
      </c>
      <c r="M65" s="89">
        <f t="shared" si="7"/>
        <v>126000</v>
      </c>
      <c r="N65" s="90">
        <f t="shared" si="8"/>
        <v>398320</v>
      </c>
      <c r="O65" s="29">
        <v>2100</v>
      </c>
      <c r="P65" s="29">
        <v>54</v>
      </c>
      <c r="Q65" s="29">
        <v>15000</v>
      </c>
      <c r="S65" s="57"/>
    </row>
    <row r="66" spans="1:19" s="53" customFormat="1" ht="15.75" x14ac:dyDescent="0.25">
      <c r="A66" s="82" t="s">
        <v>74</v>
      </c>
      <c r="B66" s="91">
        <v>41671</v>
      </c>
      <c r="C66" s="91">
        <v>41806</v>
      </c>
      <c r="D66" s="84">
        <f t="shared" si="0"/>
        <v>135</v>
      </c>
      <c r="E66" s="85">
        <f t="shared" si="1"/>
        <v>228490</v>
      </c>
      <c r="F66" s="85">
        <f t="shared" si="2"/>
        <v>22850</v>
      </c>
      <c r="G66" s="85">
        <f t="shared" si="3"/>
        <v>251340</v>
      </c>
      <c r="H66" s="92">
        <v>1953</v>
      </c>
      <c r="I66" s="92">
        <v>1968</v>
      </c>
      <c r="J66" s="87">
        <f t="shared" si="4"/>
        <v>15</v>
      </c>
      <c r="K66" s="88">
        <f t="shared" si="5"/>
        <v>15</v>
      </c>
      <c r="L66" s="87">
        <f t="shared" si="6"/>
        <v>0</v>
      </c>
      <c r="M66" s="89">
        <f t="shared" si="7"/>
        <v>90000</v>
      </c>
      <c r="N66" s="90">
        <f t="shared" si="8"/>
        <v>341340</v>
      </c>
      <c r="O66" s="29">
        <v>2100</v>
      </c>
      <c r="P66" s="29">
        <v>0</v>
      </c>
      <c r="Q66" s="29"/>
    </row>
    <row r="67" spans="1:19" s="53" customFormat="1" ht="15.75" x14ac:dyDescent="0.25">
      <c r="A67" s="82" t="s">
        <v>75</v>
      </c>
      <c r="B67" s="91">
        <v>39718</v>
      </c>
      <c r="C67" s="91">
        <v>39879</v>
      </c>
      <c r="D67" s="84">
        <f t="shared" si="0"/>
        <v>161</v>
      </c>
      <c r="E67" s="85">
        <f t="shared" si="1"/>
        <v>273570</v>
      </c>
      <c r="F67" s="85">
        <f t="shared" si="2"/>
        <v>27360</v>
      </c>
      <c r="G67" s="85">
        <f t="shared" si="3"/>
        <v>300930</v>
      </c>
      <c r="H67" s="92">
        <v>3277</v>
      </c>
      <c r="I67" s="92">
        <v>3312</v>
      </c>
      <c r="J67" s="87">
        <f t="shared" si="4"/>
        <v>35</v>
      </c>
      <c r="K67" s="88">
        <f t="shared" si="5"/>
        <v>32</v>
      </c>
      <c r="L67" s="87">
        <f t="shared" si="6"/>
        <v>3</v>
      </c>
      <c r="M67" s="89">
        <f t="shared" si="7"/>
        <v>231000</v>
      </c>
      <c r="N67" s="90">
        <f t="shared" si="8"/>
        <v>531930</v>
      </c>
      <c r="O67" s="29">
        <v>2100</v>
      </c>
      <c r="P67" s="29">
        <v>16</v>
      </c>
      <c r="Q67" s="29">
        <v>40000</v>
      </c>
    </row>
    <row r="68" spans="1:19" s="53" customFormat="1" ht="15.75" x14ac:dyDescent="0.25">
      <c r="A68" s="82" t="s">
        <v>76</v>
      </c>
      <c r="B68" s="91">
        <v>20361</v>
      </c>
      <c r="C68" s="91">
        <v>20523</v>
      </c>
      <c r="D68" s="84">
        <f t="shared" si="0"/>
        <v>162</v>
      </c>
      <c r="E68" s="85">
        <f t="shared" si="1"/>
        <v>275310</v>
      </c>
      <c r="F68" s="85">
        <f t="shared" si="2"/>
        <v>27530</v>
      </c>
      <c r="G68" s="85">
        <f t="shared" si="3"/>
        <v>302840</v>
      </c>
      <c r="H68" s="91">
        <v>5679</v>
      </c>
      <c r="I68" s="91">
        <v>5699</v>
      </c>
      <c r="J68" s="87">
        <f t="shared" si="4"/>
        <v>20</v>
      </c>
      <c r="K68" s="88">
        <f t="shared" si="5"/>
        <v>20</v>
      </c>
      <c r="L68" s="87">
        <f t="shared" si="6"/>
        <v>0</v>
      </c>
      <c r="M68" s="89">
        <f t="shared" si="7"/>
        <v>120000</v>
      </c>
      <c r="N68" s="90">
        <f t="shared" si="8"/>
        <v>422840</v>
      </c>
      <c r="O68" s="29">
        <v>2100</v>
      </c>
      <c r="P68" s="29">
        <v>18</v>
      </c>
      <c r="Q68" s="29">
        <v>45000</v>
      </c>
    </row>
    <row r="69" spans="1:19" s="53" customFormat="1" ht="15.75" x14ac:dyDescent="0.25">
      <c r="A69" s="82" t="s">
        <v>77</v>
      </c>
      <c r="B69" s="91">
        <v>39820</v>
      </c>
      <c r="C69" s="91">
        <v>40027</v>
      </c>
      <c r="D69" s="84">
        <f t="shared" si="0"/>
        <v>207</v>
      </c>
      <c r="E69" s="85">
        <f t="shared" si="1"/>
        <v>355300</v>
      </c>
      <c r="F69" s="85">
        <f t="shared" si="2"/>
        <v>35530</v>
      </c>
      <c r="G69" s="85">
        <f t="shared" si="3"/>
        <v>390830</v>
      </c>
      <c r="H69" s="91">
        <v>1561</v>
      </c>
      <c r="I69" s="91">
        <v>1579</v>
      </c>
      <c r="J69" s="87">
        <f t="shared" si="4"/>
        <v>18</v>
      </c>
      <c r="K69" s="88">
        <f t="shared" si="5"/>
        <v>18</v>
      </c>
      <c r="L69" s="87">
        <f t="shared" si="6"/>
        <v>0</v>
      </c>
      <c r="M69" s="89">
        <f t="shared" si="7"/>
        <v>108000</v>
      </c>
      <c r="N69" s="90">
        <f t="shared" si="8"/>
        <v>498830</v>
      </c>
      <c r="O69" s="29">
        <v>2100</v>
      </c>
      <c r="P69" s="29">
        <v>16</v>
      </c>
      <c r="Q69" s="29">
        <v>70000</v>
      </c>
    </row>
    <row r="70" spans="1:19" s="53" customFormat="1" ht="15.75" x14ac:dyDescent="0.25">
      <c r="A70" s="82" t="s">
        <v>78</v>
      </c>
      <c r="B70" s="91">
        <v>36782</v>
      </c>
      <c r="C70" s="91">
        <v>36976</v>
      </c>
      <c r="D70" s="84">
        <f t="shared" si="0"/>
        <v>194</v>
      </c>
      <c r="E70" s="85">
        <f t="shared" si="1"/>
        <v>330800</v>
      </c>
      <c r="F70" s="85">
        <f t="shared" si="2"/>
        <v>33080</v>
      </c>
      <c r="G70" s="85">
        <f t="shared" si="3"/>
        <v>363880</v>
      </c>
      <c r="H70" s="91">
        <v>4660</v>
      </c>
      <c r="I70" s="91">
        <v>4685</v>
      </c>
      <c r="J70" s="87">
        <f t="shared" si="4"/>
        <v>25</v>
      </c>
      <c r="K70" s="88">
        <f t="shared" si="5"/>
        <v>25</v>
      </c>
      <c r="L70" s="87">
        <f t="shared" si="6"/>
        <v>0</v>
      </c>
      <c r="M70" s="89">
        <f t="shared" si="7"/>
        <v>150000</v>
      </c>
      <c r="N70" s="90">
        <f t="shared" si="8"/>
        <v>513880</v>
      </c>
      <c r="O70" s="29">
        <v>2100</v>
      </c>
      <c r="P70" s="29">
        <v>0</v>
      </c>
      <c r="Q70" s="29">
        <v>10000</v>
      </c>
    </row>
    <row r="71" spans="1:19" s="53" customFormat="1" ht="15.75" x14ac:dyDescent="0.25">
      <c r="A71" s="82" t="s">
        <v>79</v>
      </c>
      <c r="B71" s="91">
        <v>34047</v>
      </c>
      <c r="C71" s="91">
        <v>34143</v>
      </c>
      <c r="D71" s="84">
        <f t="shared" si="0"/>
        <v>96</v>
      </c>
      <c r="E71" s="85">
        <f t="shared" si="1"/>
        <v>161090</v>
      </c>
      <c r="F71" s="85">
        <f t="shared" si="2"/>
        <v>16110</v>
      </c>
      <c r="G71" s="85">
        <f t="shared" si="3"/>
        <v>177200</v>
      </c>
      <c r="H71" s="91">
        <v>286</v>
      </c>
      <c r="I71" s="91">
        <v>291</v>
      </c>
      <c r="J71" s="87">
        <f t="shared" si="4"/>
        <v>5</v>
      </c>
      <c r="K71" s="88">
        <f t="shared" si="5"/>
        <v>5</v>
      </c>
      <c r="L71" s="87">
        <f t="shared" si="6"/>
        <v>0</v>
      </c>
      <c r="M71" s="89">
        <f t="shared" si="7"/>
        <v>30000</v>
      </c>
      <c r="N71" s="90">
        <f t="shared" si="8"/>
        <v>207200</v>
      </c>
      <c r="O71" s="29">
        <v>2100</v>
      </c>
      <c r="P71" s="29">
        <v>0</v>
      </c>
      <c r="Q71" s="29">
        <v>25000</v>
      </c>
    </row>
    <row r="72" spans="1:19" s="53" customFormat="1" ht="15.75" x14ac:dyDescent="0.25">
      <c r="A72" s="82" t="s">
        <v>80</v>
      </c>
      <c r="B72" s="91">
        <v>34228</v>
      </c>
      <c r="C72" s="91">
        <v>34382</v>
      </c>
      <c r="D72" s="84">
        <f t="shared" si="0"/>
        <v>154</v>
      </c>
      <c r="E72" s="85">
        <f t="shared" si="1"/>
        <v>261440</v>
      </c>
      <c r="F72" s="85">
        <f t="shared" si="2"/>
        <v>26140</v>
      </c>
      <c r="G72" s="85">
        <f t="shared" si="3"/>
        <v>287580</v>
      </c>
      <c r="H72" s="91">
        <v>3041</v>
      </c>
      <c r="I72" s="91">
        <v>3067</v>
      </c>
      <c r="J72" s="87">
        <f t="shared" si="4"/>
        <v>26</v>
      </c>
      <c r="K72" s="88">
        <f t="shared" si="5"/>
        <v>26</v>
      </c>
      <c r="L72" s="87">
        <f t="shared" si="6"/>
        <v>0</v>
      </c>
      <c r="M72" s="89">
        <f t="shared" si="7"/>
        <v>156000</v>
      </c>
      <c r="N72" s="90">
        <f t="shared" si="8"/>
        <v>443580</v>
      </c>
      <c r="O72" s="29">
        <v>2100</v>
      </c>
      <c r="P72" s="29">
        <v>0</v>
      </c>
      <c r="Q72" s="29">
        <v>55000</v>
      </c>
    </row>
    <row r="73" spans="1:19" s="53" customFormat="1" ht="15.75" x14ac:dyDescent="0.25">
      <c r="A73" s="82" t="s">
        <v>81</v>
      </c>
      <c r="B73" s="91">
        <v>38206</v>
      </c>
      <c r="C73" s="91">
        <v>38416</v>
      </c>
      <c r="D73" s="84">
        <f t="shared" si="0"/>
        <v>210</v>
      </c>
      <c r="E73" s="85">
        <f t="shared" si="1"/>
        <v>361340</v>
      </c>
      <c r="F73" s="85">
        <f t="shared" si="2"/>
        <v>36130</v>
      </c>
      <c r="G73" s="85">
        <f t="shared" si="3"/>
        <v>397470</v>
      </c>
      <c r="H73" s="91">
        <v>2657</v>
      </c>
      <c r="I73" s="91">
        <v>2671</v>
      </c>
      <c r="J73" s="87">
        <f t="shared" si="4"/>
        <v>14</v>
      </c>
      <c r="K73" s="88">
        <f t="shared" si="5"/>
        <v>14</v>
      </c>
      <c r="L73" s="87">
        <f t="shared" si="6"/>
        <v>0</v>
      </c>
      <c r="M73" s="89">
        <f t="shared" si="7"/>
        <v>84000</v>
      </c>
      <c r="N73" s="90">
        <f t="shared" si="8"/>
        <v>481470</v>
      </c>
      <c r="O73" s="29">
        <v>2100</v>
      </c>
      <c r="P73" s="29">
        <v>24</v>
      </c>
      <c r="Q73" s="29">
        <v>20000</v>
      </c>
    </row>
    <row r="74" spans="1:19" s="53" customFormat="1" ht="15.75" x14ac:dyDescent="0.25">
      <c r="A74" s="82" t="s">
        <v>82</v>
      </c>
      <c r="B74" s="91">
        <v>12550</v>
      </c>
      <c r="C74" s="91">
        <v>12664</v>
      </c>
      <c r="D74" s="84">
        <f t="shared" si="0"/>
        <v>114</v>
      </c>
      <c r="E74" s="85">
        <f t="shared" si="1"/>
        <v>192080</v>
      </c>
      <c r="F74" s="85">
        <f t="shared" si="2"/>
        <v>19210</v>
      </c>
      <c r="G74" s="85">
        <f t="shared" si="3"/>
        <v>211290</v>
      </c>
      <c r="H74" s="91">
        <v>534</v>
      </c>
      <c r="I74" s="91">
        <v>547</v>
      </c>
      <c r="J74" s="87">
        <f t="shared" si="4"/>
        <v>13</v>
      </c>
      <c r="K74" s="88">
        <f t="shared" si="5"/>
        <v>13</v>
      </c>
      <c r="L74" s="87">
        <f t="shared" si="6"/>
        <v>0</v>
      </c>
      <c r="M74" s="89">
        <f t="shared" si="7"/>
        <v>78000</v>
      </c>
      <c r="N74" s="90">
        <f t="shared" si="8"/>
        <v>289290</v>
      </c>
      <c r="O74" s="29">
        <v>2100</v>
      </c>
      <c r="P74" s="29">
        <v>19</v>
      </c>
      <c r="Q74" s="29">
        <v>25000</v>
      </c>
    </row>
    <row r="75" spans="1:19" s="50" customFormat="1" ht="15.75" x14ac:dyDescent="0.25">
      <c r="A75" s="93" t="s">
        <v>83</v>
      </c>
      <c r="B75" s="94">
        <v>37413</v>
      </c>
      <c r="C75" s="94">
        <v>37525</v>
      </c>
      <c r="D75" s="95">
        <f t="shared" si="0"/>
        <v>112</v>
      </c>
      <c r="E75" s="96">
        <f t="shared" si="1"/>
        <v>188610</v>
      </c>
      <c r="F75" s="96">
        <f t="shared" si="2"/>
        <v>18860</v>
      </c>
      <c r="G75" s="96">
        <f t="shared" si="3"/>
        <v>207470</v>
      </c>
      <c r="H75" s="94" t="s">
        <v>108</v>
      </c>
      <c r="I75" s="94">
        <v>29</v>
      </c>
      <c r="J75" s="98">
        <v>28</v>
      </c>
      <c r="K75" s="88">
        <f t="shared" si="5"/>
        <v>28</v>
      </c>
      <c r="L75" s="98">
        <f t="shared" si="6"/>
        <v>0</v>
      </c>
      <c r="M75" s="89">
        <f t="shared" si="7"/>
        <v>168000</v>
      </c>
      <c r="N75" s="100">
        <f t="shared" si="8"/>
        <v>375470</v>
      </c>
      <c r="O75" s="29">
        <v>2100</v>
      </c>
      <c r="P75" s="29">
        <v>61</v>
      </c>
      <c r="Q75" s="29">
        <v>20000</v>
      </c>
    </row>
    <row r="76" spans="1:19" s="53" customFormat="1" ht="15.75" x14ac:dyDescent="0.25">
      <c r="A76" s="82" t="s">
        <v>84</v>
      </c>
      <c r="B76" s="91">
        <v>41280</v>
      </c>
      <c r="C76" s="91">
        <v>41491</v>
      </c>
      <c r="D76" s="84">
        <f t="shared" si="0"/>
        <v>211</v>
      </c>
      <c r="E76" s="85">
        <f t="shared" si="1"/>
        <v>363350</v>
      </c>
      <c r="F76" s="85">
        <f t="shared" si="2"/>
        <v>36340</v>
      </c>
      <c r="G76" s="85">
        <f t="shared" si="3"/>
        <v>399690</v>
      </c>
      <c r="H76" s="91">
        <v>2052</v>
      </c>
      <c r="I76" s="91">
        <v>2072</v>
      </c>
      <c r="J76" s="87">
        <f t="shared" si="4"/>
        <v>20</v>
      </c>
      <c r="K76" s="88">
        <f t="shared" si="5"/>
        <v>20</v>
      </c>
      <c r="L76" s="87">
        <f t="shared" si="6"/>
        <v>0</v>
      </c>
      <c r="M76" s="89">
        <f t="shared" si="7"/>
        <v>120000</v>
      </c>
      <c r="N76" s="90">
        <f t="shared" si="8"/>
        <v>519690</v>
      </c>
      <c r="O76" s="29">
        <v>2100</v>
      </c>
      <c r="P76" s="29">
        <v>21</v>
      </c>
      <c r="Q76" s="29">
        <v>20000</v>
      </c>
    </row>
    <row r="77" spans="1:19" s="53" customFormat="1" ht="15.75" x14ac:dyDescent="0.25">
      <c r="A77" s="82" t="s">
        <v>85</v>
      </c>
      <c r="B77" s="91">
        <v>36981</v>
      </c>
      <c r="C77" s="91">
        <v>37108</v>
      </c>
      <c r="D77" s="84">
        <f t="shared" si="0"/>
        <v>127</v>
      </c>
      <c r="E77" s="85">
        <f t="shared" si="1"/>
        <v>214620</v>
      </c>
      <c r="F77" s="85">
        <f t="shared" si="2"/>
        <v>21460</v>
      </c>
      <c r="G77" s="85">
        <f t="shared" si="3"/>
        <v>236080</v>
      </c>
      <c r="H77" s="91">
        <v>2251</v>
      </c>
      <c r="I77" s="91">
        <v>2270</v>
      </c>
      <c r="J77" s="87">
        <f t="shared" si="4"/>
        <v>19</v>
      </c>
      <c r="K77" s="88">
        <f t="shared" si="5"/>
        <v>19</v>
      </c>
      <c r="L77" s="87">
        <f t="shared" si="6"/>
        <v>0</v>
      </c>
      <c r="M77" s="89">
        <f t="shared" si="7"/>
        <v>114000</v>
      </c>
      <c r="N77" s="90">
        <f t="shared" si="8"/>
        <v>350080</v>
      </c>
      <c r="O77" s="29">
        <v>2100</v>
      </c>
      <c r="P77" s="29">
        <v>36</v>
      </c>
      <c r="Q77" s="29">
        <v>45000</v>
      </c>
    </row>
    <row r="78" spans="1:19" s="53" customFormat="1" ht="15.75" x14ac:dyDescent="0.25">
      <c r="A78" s="82" t="s">
        <v>86</v>
      </c>
      <c r="B78" s="91">
        <v>34470</v>
      </c>
      <c r="C78" s="91">
        <v>34598</v>
      </c>
      <c r="D78" s="84">
        <f t="shared" si="0"/>
        <v>128</v>
      </c>
      <c r="E78" s="85">
        <f t="shared" si="1"/>
        <v>216350</v>
      </c>
      <c r="F78" s="85">
        <f t="shared" si="2"/>
        <v>21640</v>
      </c>
      <c r="G78" s="85">
        <f t="shared" si="3"/>
        <v>237990</v>
      </c>
      <c r="H78" s="92">
        <v>196</v>
      </c>
      <c r="I78" s="92">
        <v>211</v>
      </c>
      <c r="J78" s="87">
        <f t="shared" si="4"/>
        <v>15</v>
      </c>
      <c r="K78" s="88">
        <f t="shared" si="5"/>
        <v>15</v>
      </c>
      <c r="L78" s="87">
        <f t="shared" si="6"/>
        <v>0</v>
      </c>
      <c r="M78" s="89">
        <f t="shared" si="7"/>
        <v>90000</v>
      </c>
      <c r="N78" s="90">
        <f t="shared" si="8"/>
        <v>327990</v>
      </c>
      <c r="O78" s="29">
        <v>2100</v>
      </c>
      <c r="P78" s="29">
        <v>28</v>
      </c>
      <c r="Q78" s="29">
        <v>25000</v>
      </c>
    </row>
    <row r="79" spans="1:19" s="53" customFormat="1" ht="15.75" x14ac:dyDescent="0.25">
      <c r="A79" s="82" t="s">
        <v>87</v>
      </c>
      <c r="B79" s="91">
        <v>44459</v>
      </c>
      <c r="C79" s="91">
        <v>44673</v>
      </c>
      <c r="D79" s="84">
        <f t="shared" si="0"/>
        <v>214</v>
      </c>
      <c r="E79" s="85">
        <f t="shared" si="1"/>
        <v>369400</v>
      </c>
      <c r="F79" s="85">
        <f t="shared" si="2"/>
        <v>36940</v>
      </c>
      <c r="G79" s="85">
        <f t="shared" si="3"/>
        <v>406340</v>
      </c>
      <c r="H79" s="92">
        <v>151</v>
      </c>
      <c r="I79" s="92">
        <v>159</v>
      </c>
      <c r="J79" s="87">
        <f t="shared" si="4"/>
        <v>8</v>
      </c>
      <c r="K79" s="88">
        <f t="shared" si="5"/>
        <v>8</v>
      </c>
      <c r="L79" s="87">
        <f t="shared" si="6"/>
        <v>0</v>
      </c>
      <c r="M79" s="89">
        <f t="shared" si="7"/>
        <v>48000</v>
      </c>
      <c r="N79" s="90">
        <f t="shared" si="8"/>
        <v>454340</v>
      </c>
      <c r="O79" s="29">
        <v>2100</v>
      </c>
      <c r="P79" s="29">
        <v>15</v>
      </c>
      <c r="Q79" s="29">
        <v>40000</v>
      </c>
    </row>
    <row r="80" spans="1:19" s="53" customFormat="1" ht="18.75" customHeight="1" x14ac:dyDescent="0.25">
      <c r="A80" s="82" t="s">
        <v>88</v>
      </c>
      <c r="B80" s="91">
        <v>35183</v>
      </c>
      <c r="C80" s="91">
        <v>35371</v>
      </c>
      <c r="D80" s="84">
        <f t="shared" ref="D80:D92" si="9">C80-B80</f>
        <v>188</v>
      </c>
      <c r="E80" s="85">
        <f t="shared" ref="E80:E92" si="10">ROUND(IF(D80&gt;800,(D80-800)*2927+2834*200+2536*200+2014*200+1734*100+100*1678,IF(D80&gt;600,(D80-600)*2834+200*2536+200*2014+100*1734+100*1678,IF(D80&gt;400,(D80-400)*2536+200*2014+100*1734+100*1678,IF(D80&gt;200,(D80-200)*2014+100*1734+100*1678,IF(D80&gt;100,(D80-100)*1734+100*1678,D80*1678))))),-1)</f>
        <v>320390</v>
      </c>
      <c r="F80" s="85">
        <f t="shared" ref="F80:F92" si="11">ROUND(E80*10%,-1)</f>
        <v>32040</v>
      </c>
      <c r="G80" s="85">
        <f t="shared" ref="G80:G92" si="12">E80+F80</f>
        <v>352430</v>
      </c>
      <c r="H80" s="92">
        <v>268</v>
      </c>
      <c r="I80" s="92">
        <v>292</v>
      </c>
      <c r="J80" s="87">
        <f t="shared" ref="J80:J92" si="13">I80-H80</f>
        <v>24</v>
      </c>
      <c r="K80" s="88">
        <f t="shared" ref="K80:K92" si="14">IF(J80&lt;=32,J80,32)</f>
        <v>24</v>
      </c>
      <c r="L80" s="87">
        <f t="shared" ref="L80:L92" si="15">IF(J80&gt;32,J80-32,0)</f>
        <v>0</v>
      </c>
      <c r="M80" s="89">
        <f t="shared" si="7"/>
        <v>144000</v>
      </c>
      <c r="N80" s="90">
        <f t="shared" ref="N80:N92" si="16">ROUND(E80+F80+M80,-1)</f>
        <v>496430</v>
      </c>
      <c r="O80" s="29">
        <v>2100</v>
      </c>
      <c r="P80" s="29">
        <v>29</v>
      </c>
      <c r="Q80" s="29"/>
    </row>
    <row r="81" spans="1:23" s="53" customFormat="1" ht="18.75" customHeight="1" x14ac:dyDescent="0.25">
      <c r="A81" s="82" t="s">
        <v>89</v>
      </c>
      <c r="B81" s="91">
        <v>4892</v>
      </c>
      <c r="C81" s="91">
        <v>5036</v>
      </c>
      <c r="D81" s="84">
        <f t="shared" si="9"/>
        <v>144</v>
      </c>
      <c r="E81" s="85">
        <f t="shared" si="10"/>
        <v>244100</v>
      </c>
      <c r="F81" s="85">
        <f t="shared" si="11"/>
        <v>24410</v>
      </c>
      <c r="G81" s="85">
        <f t="shared" si="12"/>
        <v>268510</v>
      </c>
      <c r="H81" s="92" t="s">
        <v>109</v>
      </c>
      <c r="I81" s="92">
        <v>15</v>
      </c>
      <c r="J81" s="87">
        <v>14</v>
      </c>
      <c r="K81" s="88">
        <f t="shared" si="14"/>
        <v>14</v>
      </c>
      <c r="L81" s="87">
        <f t="shared" si="15"/>
        <v>0</v>
      </c>
      <c r="M81" s="89">
        <f t="shared" ref="M81:M92" si="17">ROUND((K81*6000+L81*13000),-1)</f>
        <v>84000</v>
      </c>
      <c r="N81" s="90">
        <f t="shared" si="16"/>
        <v>352510</v>
      </c>
      <c r="O81" s="29">
        <v>2100</v>
      </c>
      <c r="P81" s="29">
        <v>17</v>
      </c>
      <c r="Q81" s="29"/>
    </row>
    <row r="82" spans="1:23" s="53" customFormat="1" ht="18.75" customHeight="1" x14ac:dyDescent="0.25">
      <c r="A82" s="82" t="s">
        <v>90</v>
      </c>
      <c r="B82" s="91">
        <v>43544</v>
      </c>
      <c r="C82" s="91">
        <v>43688</v>
      </c>
      <c r="D82" s="84">
        <f t="shared" si="9"/>
        <v>144</v>
      </c>
      <c r="E82" s="85">
        <f t="shared" si="10"/>
        <v>244100</v>
      </c>
      <c r="F82" s="85">
        <f t="shared" si="11"/>
        <v>24410</v>
      </c>
      <c r="G82" s="85">
        <f t="shared" si="12"/>
        <v>268510</v>
      </c>
      <c r="H82" s="92">
        <v>2299</v>
      </c>
      <c r="I82" s="92">
        <v>2311</v>
      </c>
      <c r="J82" s="87">
        <f t="shared" si="13"/>
        <v>12</v>
      </c>
      <c r="K82" s="88">
        <f t="shared" si="14"/>
        <v>12</v>
      </c>
      <c r="L82" s="87">
        <f t="shared" si="15"/>
        <v>0</v>
      </c>
      <c r="M82" s="89">
        <f t="shared" si="17"/>
        <v>72000</v>
      </c>
      <c r="N82" s="90">
        <f t="shared" si="16"/>
        <v>340510</v>
      </c>
      <c r="O82" s="29">
        <v>2100</v>
      </c>
      <c r="P82" s="29">
        <v>8</v>
      </c>
      <c r="Q82" s="29">
        <v>20000</v>
      </c>
    </row>
    <row r="83" spans="1:23" s="50" customFormat="1" ht="18.75" customHeight="1" x14ac:dyDescent="0.25">
      <c r="A83" s="93" t="s">
        <v>91</v>
      </c>
      <c r="B83" s="94">
        <v>37851</v>
      </c>
      <c r="C83" s="94">
        <v>38040</v>
      </c>
      <c r="D83" s="95">
        <f t="shared" si="9"/>
        <v>189</v>
      </c>
      <c r="E83" s="96">
        <f t="shared" si="10"/>
        <v>322130</v>
      </c>
      <c r="F83" s="96">
        <f t="shared" si="11"/>
        <v>32210</v>
      </c>
      <c r="G83" s="96">
        <f>E83+F83</f>
        <v>354340</v>
      </c>
      <c r="H83" s="97">
        <v>1472</v>
      </c>
      <c r="I83" s="97">
        <v>1489</v>
      </c>
      <c r="J83" s="98">
        <f t="shared" si="13"/>
        <v>17</v>
      </c>
      <c r="K83" s="88">
        <f t="shared" si="14"/>
        <v>17</v>
      </c>
      <c r="L83" s="98">
        <v>0</v>
      </c>
      <c r="M83" s="89">
        <f t="shared" si="17"/>
        <v>102000</v>
      </c>
      <c r="N83" s="100">
        <f t="shared" si="16"/>
        <v>456340</v>
      </c>
      <c r="O83" s="29">
        <v>2100</v>
      </c>
      <c r="P83" s="29">
        <v>14</v>
      </c>
      <c r="Q83" s="29">
        <v>10000</v>
      </c>
    </row>
    <row r="84" spans="1:23" s="53" customFormat="1" ht="18.75" customHeight="1" x14ac:dyDescent="0.25">
      <c r="A84" s="82" t="s">
        <v>92</v>
      </c>
      <c r="B84" s="91">
        <v>39110</v>
      </c>
      <c r="C84" s="91">
        <v>39271</v>
      </c>
      <c r="D84" s="84">
        <f t="shared" si="9"/>
        <v>161</v>
      </c>
      <c r="E84" s="85">
        <f t="shared" si="10"/>
        <v>273570</v>
      </c>
      <c r="F84" s="85">
        <f t="shared" si="11"/>
        <v>27360</v>
      </c>
      <c r="G84" s="85">
        <f t="shared" si="12"/>
        <v>300930</v>
      </c>
      <c r="H84" s="92">
        <v>415</v>
      </c>
      <c r="I84" s="92">
        <v>427</v>
      </c>
      <c r="J84" s="87">
        <f t="shared" si="13"/>
        <v>12</v>
      </c>
      <c r="K84" s="88">
        <f t="shared" si="14"/>
        <v>12</v>
      </c>
      <c r="L84" s="87">
        <f t="shared" si="15"/>
        <v>0</v>
      </c>
      <c r="M84" s="89">
        <f t="shared" si="17"/>
        <v>72000</v>
      </c>
      <c r="N84" s="90">
        <f t="shared" si="16"/>
        <v>372930</v>
      </c>
      <c r="O84" s="29">
        <v>2100</v>
      </c>
      <c r="P84" s="29">
        <v>18</v>
      </c>
      <c r="Q84" s="29">
        <v>20000</v>
      </c>
    </row>
    <row r="85" spans="1:23" s="53" customFormat="1" ht="18.75" customHeight="1" x14ac:dyDescent="0.25">
      <c r="A85" s="82" t="s">
        <v>93</v>
      </c>
      <c r="B85" s="91">
        <v>40730</v>
      </c>
      <c r="C85" s="91">
        <v>40856</v>
      </c>
      <c r="D85" s="84">
        <f t="shared" si="9"/>
        <v>126</v>
      </c>
      <c r="E85" s="85">
        <f t="shared" si="10"/>
        <v>212880</v>
      </c>
      <c r="F85" s="85">
        <f t="shared" si="11"/>
        <v>21290</v>
      </c>
      <c r="G85" s="85">
        <f t="shared" si="12"/>
        <v>234170</v>
      </c>
      <c r="H85" s="92">
        <v>98</v>
      </c>
      <c r="I85" s="92">
        <v>106</v>
      </c>
      <c r="J85" s="87">
        <f t="shared" si="13"/>
        <v>8</v>
      </c>
      <c r="K85" s="88">
        <f t="shared" si="14"/>
        <v>8</v>
      </c>
      <c r="L85" s="87">
        <f t="shared" si="15"/>
        <v>0</v>
      </c>
      <c r="M85" s="89">
        <f t="shared" si="17"/>
        <v>48000</v>
      </c>
      <c r="N85" s="90">
        <f t="shared" si="16"/>
        <v>282170</v>
      </c>
      <c r="O85" s="29">
        <v>2100</v>
      </c>
      <c r="P85" s="29">
        <v>13</v>
      </c>
      <c r="Q85" s="29">
        <v>20000</v>
      </c>
    </row>
    <row r="86" spans="1:23" s="53" customFormat="1" ht="18.75" customHeight="1" x14ac:dyDescent="0.25">
      <c r="A86" s="82" t="s">
        <v>94</v>
      </c>
      <c r="B86" s="91">
        <v>39804</v>
      </c>
      <c r="C86" s="91">
        <v>39970</v>
      </c>
      <c r="D86" s="84">
        <f t="shared" si="9"/>
        <v>166</v>
      </c>
      <c r="E86" s="85">
        <f t="shared" si="10"/>
        <v>282240</v>
      </c>
      <c r="F86" s="85">
        <f t="shared" si="11"/>
        <v>28220</v>
      </c>
      <c r="G86" s="85">
        <f t="shared" si="12"/>
        <v>310460</v>
      </c>
      <c r="H86" s="92">
        <v>481</v>
      </c>
      <c r="I86" s="92">
        <v>507</v>
      </c>
      <c r="J86" s="87">
        <f t="shared" si="13"/>
        <v>26</v>
      </c>
      <c r="K86" s="88">
        <f t="shared" si="14"/>
        <v>26</v>
      </c>
      <c r="L86" s="87">
        <v>0</v>
      </c>
      <c r="M86" s="89">
        <f t="shared" si="17"/>
        <v>156000</v>
      </c>
      <c r="N86" s="90">
        <f t="shared" si="16"/>
        <v>466460</v>
      </c>
      <c r="O86" s="29">
        <v>2100</v>
      </c>
      <c r="P86" s="29">
        <v>4</v>
      </c>
      <c r="Q86" s="29">
        <v>10000</v>
      </c>
    </row>
    <row r="87" spans="1:23" s="53" customFormat="1" ht="18.75" customHeight="1" x14ac:dyDescent="0.25">
      <c r="A87" s="82" t="s">
        <v>95</v>
      </c>
      <c r="B87" s="91">
        <v>5531</v>
      </c>
      <c r="C87" s="91">
        <v>5780</v>
      </c>
      <c r="D87" s="84">
        <f t="shared" si="9"/>
        <v>249</v>
      </c>
      <c r="E87" s="85">
        <f t="shared" si="10"/>
        <v>439890</v>
      </c>
      <c r="F87" s="85">
        <f t="shared" si="11"/>
        <v>43990</v>
      </c>
      <c r="G87" s="85">
        <f t="shared" si="12"/>
        <v>483880</v>
      </c>
      <c r="H87" s="92">
        <v>2825</v>
      </c>
      <c r="I87" s="92">
        <v>2852</v>
      </c>
      <c r="J87" s="87">
        <f t="shared" si="13"/>
        <v>27</v>
      </c>
      <c r="K87" s="88">
        <f t="shared" si="14"/>
        <v>27</v>
      </c>
      <c r="L87" s="87">
        <f t="shared" si="15"/>
        <v>0</v>
      </c>
      <c r="M87" s="89">
        <f t="shared" si="17"/>
        <v>162000</v>
      </c>
      <c r="N87" s="90">
        <f t="shared" si="16"/>
        <v>645880</v>
      </c>
      <c r="O87" s="29">
        <v>2100</v>
      </c>
      <c r="P87" s="29">
        <v>4</v>
      </c>
      <c r="Q87" s="29">
        <v>10000</v>
      </c>
    </row>
    <row r="88" spans="1:23" s="50" customFormat="1" ht="18.75" customHeight="1" x14ac:dyDescent="0.25">
      <c r="A88" s="93" t="s">
        <v>96</v>
      </c>
      <c r="B88" s="94">
        <v>41617</v>
      </c>
      <c r="C88" s="94">
        <v>41828</v>
      </c>
      <c r="D88" s="95">
        <f t="shared" si="9"/>
        <v>211</v>
      </c>
      <c r="E88" s="96">
        <f t="shared" si="10"/>
        <v>363350</v>
      </c>
      <c r="F88" s="96">
        <f t="shared" si="11"/>
        <v>36340</v>
      </c>
      <c r="G88" s="96">
        <f t="shared" si="12"/>
        <v>399690</v>
      </c>
      <c r="H88" s="97">
        <v>85</v>
      </c>
      <c r="I88" s="97">
        <v>105</v>
      </c>
      <c r="J88" s="98">
        <f t="shared" si="13"/>
        <v>20</v>
      </c>
      <c r="K88" s="88">
        <f t="shared" si="14"/>
        <v>20</v>
      </c>
      <c r="L88" s="98">
        <v>0</v>
      </c>
      <c r="M88" s="89">
        <f t="shared" si="17"/>
        <v>120000</v>
      </c>
      <c r="N88" s="100">
        <f t="shared" si="16"/>
        <v>519690</v>
      </c>
      <c r="O88" s="29">
        <v>2100</v>
      </c>
      <c r="P88" s="29">
        <v>40</v>
      </c>
      <c r="Q88" s="29">
        <v>20000</v>
      </c>
    </row>
    <row r="89" spans="1:23" s="53" customFormat="1" ht="18.75" customHeight="1" x14ac:dyDescent="0.25">
      <c r="A89" s="82" t="s">
        <v>97</v>
      </c>
      <c r="B89" s="91">
        <v>34412</v>
      </c>
      <c r="C89" s="91">
        <v>34573</v>
      </c>
      <c r="D89" s="84">
        <f t="shared" si="9"/>
        <v>161</v>
      </c>
      <c r="E89" s="85">
        <f t="shared" si="10"/>
        <v>273570</v>
      </c>
      <c r="F89" s="85">
        <f t="shared" si="11"/>
        <v>27360</v>
      </c>
      <c r="G89" s="85">
        <f t="shared" si="12"/>
        <v>300930</v>
      </c>
      <c r="H89" s="92">
        <v>1884</v>
      </c>
      <c r="I89" s="92">
        <v>1893</v>
      </c>
      <c r="J89" s="87">
        <f t="shared" si="13"/>
        <v>9</v>
      </c>
      <c r="K89" s="88">
        <f t="shared" si="14"/>
        <v>9</v>
      </c>
      <c r="L89" s="87">
        <f t="shared" si="15"/>
        <v>0</v>
      </c>
      <c r="M89" s="89">
        <f t="shared" si="17"/>
        <v>54000</v>
      </c>
      <c r="N89" s="90">
        <f t="shared" si="16"/>
        <v>354930</v>
      </c>
      <c r="O89" s="29">
        <v>2100</v>
      </c>
      <c r="P89" s="29">
        <v>26</v>
      </c>
      <c r="Q89" s="29">
        <v>10000</v>
      </c>
      <c r="S89" s="57"/>
      <c r="U89" s="57"/>
    </row>
    <row r="90" spans="1:23" s="53" customFormat="1" ht="18.75" customHeight="1" x14ac:dyDescent="0.25">
      <c r="A90" s="82" t="s">
        <v>98</v>
      </c>
      <c r="B90" s="91">
        <v>40140</v>
      </c>
      <c r="C90" s="91">
        <v>40294</v>
      </c>
      <c r="D90" s="84">
        <f t="shared" si="9"/>
        <v>154</v>
      </c>
      <c r="E90" s="85">
        <f t="shared" si="10"/>
        <v>261440</v>
      </c>
      <c r="F90" s="85">
        <f t="shared" si="11"/>
        <v>26140</v>
      </c>
      <c r="G90" s="85">
        <f t="shared" si="12"/>
        <v>287580</v>
      </c>
      <c r="H90" s="92">
        <v>117</v>
      </c>
      <c r="I90" s="92">
        <v>130</v>
      </c>
      <c r="J90" s="87">
        <f t="shared" si="13"/>
        <v>13</v>
      </c>
      <c r="K90" s="88">
        <f t="shared" si="14"/>
        <v>13</v>
      </c>
      <c r="L90" s="87">
        <f t="shared" si="15"/>
        <v>0</v>
      </c>
      <c r="M90" s="89">
        <f t="shared" si="17"/>
        <v>78000</v>
      </c>
      <c r="N90" s="90">
        <f t="shared" si="16"/>
        <v>365580</v>
      </c>
      <c r="O90" s="29">
        <v>2100</v>
      </c>
      <c r="P90" s="29">
        <v>19</v>
      </c>
      <c r="Q90" s="29"/>
    </row>
    <row r="91" spans="1:23" s="53" customFormat="1" ht="18.75" customHeight="1" x14ac:dyDescent="0.25">
      <c r="A91" s="82" t="s">
        <v>99</v>
      </c>
      <c r="B91" s="91">
        <v>32735</v>
      </c>
      <c r="C91" s="91">
        <v>32865</v>
      </c>
      <c r="D91" s="84">
        <f t="shared" si="9"/>
        <v>130</v>
      </c>
      <c r="E91" s="85">
        <f t="shared" si="10"/>
        <v>219820</v>
      </c>
      <c r="F91" s="85">
        <f t="shared" si="11"/>
        <v>21980</v>
      </c>
      <c r="G91" s="85">
        <f t="shared" si="12"/>
        <v>241800</v>
      </c>
      <c r="H91" s="92">
        <v>284</v>
      </c>
      <c r="I91" s="92">
        <v>306</v>
      </c>
      <c r="J91" s="87">
        <f t="shared" si="13"/>
        <v>22</v>
      </c>
      <c r="K91" s="88">
        <f t="shared" si="14"/>
        <v>22</v>
      </c>
      <c r="L91" s="87">
        <f t="shared" si="15"/>
        <v>0</v>
      </c>
      <c r="M91" s="89">
        <f t="shared" si="17"/>
        <v>132000</v>
      </c>
      <c r="N91" s="90">
        <f t="shared" si="16"/>
        <v>373800</v>
      </c>
      <c r="O91" s="29">
        <v>2100</v>
      </c>
      <c r="P91" s="29">
        <v>20</v>
      </c>
      <c r="Q91" s="29"/>
    </row>
    <row r="92" spans="1:23" s="52" customFormat="1" ht="18.75" customHeight="1" x14ac:dyDescent="0.25">
      <c r="A92" s="93" t="s">
        <v>100</v>
      </c>
      <c r="B92" s="94">
        <v>36212</v>
      </c>
      <c r="C92" s="94">
        <v>36425</v>
      </c>
      <c r="D92" s="106">
        <f t="shared" si="9"/>
        <v>213</v>
      </c>
      <c r="E92" s="105">
        <f t="shared" si="10"/>
        <v>367380</v>
      </c>
      <c r="F92" s="105">
        <f t="shared" si="11"/>
        <v>36740</v>
      </c>
      <c r="G92" s="105">
        <f t="shared" si="12"/>
        <v>404120</v>
      </c>
      <c r="H92" s="97">
        <v>4384</v>
      </c>
      <c r="I92" s="97">
        <v>4401</v>
      </c>
      <c r="J92" s="98">
        <f t="shared" si="13"/>
        <v>17</v>
      </c>
      <c r="K92" s="88">
        <f t="shared" si="14"/>
        <v>17</v>
      </c>
      <c r="L92" s="103">
        <f t="shared" si="15"/>
        <v>0</v>
      </c>
      <c r="M92" s="89">
        <f t="shared" si="17"/>
        <v>102000</v>
      </c>
      <c r="N92" s="100">
        <f t="shared" si="16"/>
        <v>506120</v>
      </c>
      <c r="O92" s="29">
        <v>2100</v>
      </c>
      <c r="P92" s="29">
        <v>51</v>
      </c>
      <c r="Q92" s="29">
        <v>10000</v>
      </c>
      <c r="S92" s="54"/>
      <c r="T92" s="54"/>
      <c r="U92" s="54"/>
      <c r="V92" s="54"/>
      <c r="W92" s="54"/>
    </row>
    <row r="93" spans="1:23" ht="18.75" x14ac:dyDescent="0.3">
      <c r="A93" s="43"/>
      <c r="B93" s="11"/>
      <c r="C93" s="31"/>
      <c r="D93" s="4"/>
      <c r="E93" s="43"/>
      <c r="F93" s="60"/>
      <c r="G93" s="60"/>
      <c r="H93" s="11"/>
      <c r="I93" s="32"/>
      <c r="J93" s="80"/>
      <c r="K93" s="80"/>
      <c r="L93" s="33"/>
      <c r="M93" s="43"/>
      <c r="N93" s="42"/>
      <c r="O93" s="43"/>
      <c r="P93" s="43"/>
      <c r="Q93" s="43"/>
    </row>
    <row r="94" spans="1:23" ht="18.75" x14ac:dyDescent="0.3">
      <c r="A94" s="43"/>
      <c r="B94" s="11"/>
      <c r="C94" s="31"/>
      <c r="D94" s="4"/>
      <c r="E94" s="60"/>
      <c r="F94" s="60"/>
      <c r="G94" s="60"/>
      <c r="H94" s="34"/>
      <c r="I94" s="34"/>
      <c r="J94" s="80"/>
      <c r="K94" s="80"/>
      <c r="L94" s="60"/>
      <c r="M94" s="81"/>
      <c r="N94" s="81"/>
      <c r="O94" s="43"/>
      <c r="P94" s="43"/>
      <c r="Q94" s="43"/>
    </row>
    <row r="95" spans="1:23" x14ac:dyDescent="0.25">
      <c r="L95" s="41"/>
    </row>
    <row r="98" spans="8:13" x14ac:dyDescent="0.25">
      <c r="H98" s="41"/>
    </row>
    <row r="103" spans="8:13" x14ac:dyDescent="0.25">
      <c r="M103" s="41"/>
    </row>
  </sheetData>
  <sheetProtection algorithmName="SHA-512" hashValue="wLCwsAu4qADjVNXv8vaPbBSezg4RikKFVWhSlqqC3IhDEK3BDiihhnisbeSdKqMH8h+N54SCqPiMOtvB8Lb6xw==" saltValue="DG9FTFeLwDLM5e+HkxVFKg==" spinCount="100000" sheet="1" objects="1" scenarios="1"/>
  <mergeCells count="15">
    <mergeCell ref="J93:K93"/>
    <mergeCell ref="J94:K94"/>
    <mergeCell ref="M94:N94"/>
    <mergeCell ref="A11:N11"/>
    <mergeCell ref="A12:N12"/>
    <mergeCell ref="A14:A15"/>
    <mergeCell ref="B14:G14"/>
    <mergeCell ref="H14:M14"/>
    <mergeCell ref="N14:N15"/>
    <mergeCell ref="A10:N10"/>
    <mergeCell ref="A1:F1"/>
    <mergeCell ref="A2:F2"/>
    <mergeCell ref="A4:Q4"/>
    <mergeCell ref="A5:Q5"/>
    <mergeCell ref="A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thang 05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HOE-KTX</dc:creator>
  <cp:lastModifiedBy>NGA</cp:lastModifiedBy>
  <cp:lastPrinted>2020-04-23T03:17:53Z</cp:lastPrinted>
  <dcterms:created xsi:type="dcterms:W3CDTF">2017-02-07T03:17:48Z</dcterms:created>
  <dcterms:modified xsi:type="dcterms:W3CDTF">2020-06-01T07:15:31Z</dcterms:modified>
</cp:coreProperties>
</file>